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Notice" sheetId="1" r:id="rId1"/>
    <sheet name="Stocks fourragers" sheetId="2" r:id="rId2"/>
    <sheet name="Besoins hivernaux" sheetId="3" r:id="rId3"/>
    <sheet name="Synthèse" sheetId="4" r:id="rId4"/>
    <sheet name="Référentiel" sheetId="5" r:id="rId5"/>
  </sheets>
  <definedNames>
    <definedName name="_xlnm.Print_Area" localSheetId="2">'Besoins hivernaux'!$A$1:$J$39</definedName>
  </definedNames>
  <calcPr fullCalcOnLoad="1"/>
</workbook>
</file>

<file path=xl/sharedStrings.xml><?xml version="1.0" encoding="utf-8"?>
<sst xmlns="http://schemas.openxmlformats.org/spreadsheetml/2006/main" count="220" uniqueCount="115">
  <si>
    <t>kg</t>
  </si>
  <si>
    <t>soit</t>
  </si>
  <si>
    <t>► Silo 1 :</t>
  </si>
  <si>
    <t>L</t>
  </si>
  <si>
    <t>x</t>
  </si>
  <si>
    <t>l</t>
  </si>
  <si>
    <t>h</t>
  </si>
  <si>
    <t>=</t>
  </si>
  <si>
    <t>m3</t>
  </si>
  <si>
    <t>t MS</t>
  </si>
  <si>
    <t>► Silo 2 :</t>
  </si>
  <si>
    <t>► Silo 3 :</t>
  </si>
  <si>
    <t>Total</t>
  </si>
  <si>
    <t>Bilan des stocks de fourrages</t>
  </si>
  <si>
    <t>Nombre de bottes</t>
  </si>
  <si>
    <t>Récoltées et achetées</t>
  </si>
  <si>
    <t>Report de stock</t>
  </si>
  <si>
    <t>Poids brut des bottes *</t>
  </si>
  <si>
    <t>Références issues du Classeur Décelait</t>
  </si>
  <si>
    <t>Densité des foins - regains et pailles</t>
  </si>
  <si>
    <t>=&gt;</t>
  </si>
  <si>
    <r>
      <t xml:space="preserve">• </t>
    </r>
    <r>
      <rPr>
        <b/>
        <u val="single"/>
        <sz val="13"/>
        <rFont val="Times New Roman"/>
        <family val="1"/>
      </rPr>
      <t>Foin</t>
    </r>
  </si>
  <si>
    <r>
      <t xml:space="preserve">• </t>
    </r>
    <r>
      <rPr>
        <b/>
        <u val="single"/>
        <sz val="13"/>
        <rFont val="Times New Roman"/>
        <family val="1"/>
      </rPr>
      <t>Regain</t>
    </r>
  </si>
  <si>
    <r>
      <t xml:space="preserve">• </t>
    </r>
    <r>
      <rPr>
        <b/>
        <u val="single"/>
        <sz val="13"/>
        <rFont val="Times New Roman"/>
        <family val="1"/>
      </rPr>
      <t>Enrubanné</t>
    </r>
  </si>
  <si>
    <r>
      <t xml:space="preserve">• </t>
    </r>
    <r>
      <rPr>
        <b/>
        <u val="single"/>
        <sz val="13"/>
        <rFont val="Times New Roman"/>
        <family val="1"/>
      </rPr>
      <t>Ensilage d'herbe</t>
    </r>
  </si>
  <si>
    <r>
      <t xml:space="preserve">• </t>
    </r>
    <r>
      <rPr>
        <b/>
        <u val="single"/>
        <sz val="13"/>
        <rFont val="Times New Roman"/>
        <family val="1"/>
      </rPr>
      <t>Ensilage de maïs</t>
    </r>
  </si>
  <si>
    <r>
      <t xml:space="preserve">• </t>
    </r>
    <r>
      <rPr>
        <b/>
        <u val="single"/>
        <sz val="13"/>
        <rFont val="Times New Roman"/>
        <family val="1"/>
      </rPr>
      <t>Pulpes surpressées</t>
    </r>
  </si>
  <si>
    <t>% de MS</t>
  </si>
  <si>
    <t>tonnes à</t>
  </si>
  <si>
    <t>tMS</t>
  </si>
  <si>
    <t>Total des fourrages disponibles :</t>
  </si>
  <si>
    <t>Taux de matière sèche *</t>
  </si>
  <si>
    <t>Catégories animales</t>
  </si>
  <si>
    <t>Effectif moyen</t>
  </si>
  <si>
    <t>Date entrée</t>
  </si>
  <si>
    <t>Date sortie</t>
  </si>
  <si>
    <t>Durée (j)</t>
  </si>
  <si>
    <t>Vaches laitières</t>
  </si>
  <si>
    <t>Troupeau laitier</t>
  </si>
  <si>
    <t>Veaux 0 à 7,5 mois</t>
  </si>
  <si>
    <t>Veaux 0 à    6 mois</t>
  </si>
  <si>
    <t>Génisses et bœufs 6-12 mois</t>
  </si>
  <si>
    <t>Génisses et bœufs 12-18 mois</t>
  </si>
  <si>
    <t>Génisses et bœufs 18-24 mois</t>
  </si>
  <si>
    <t>Génisses et bœufs 24-30 mois</t>
  </si>
  <si>
    <t>Génisses et bœufs 30-36 mois</t>
  </si>
  <si>
    <t>Troupeau allaitant</t>
  </si>
  <si>
    <t>Taureaux</t>
  </si>
  <si>
    <r>
      <t>VA+V</t>
    </r>
    <r>
      <rPr>
        <vertAlign val="superscript"/>
        <sz val="10"/>
        <rFont val="Arial"/>
        <family val="2"/>
      </rPr>
      <t>x</t>
    </r>
    <r>
      <rPr>
        <sz val="10"/>
        <rFont val="Arial"/>
        <family val="0"/>
      </rPr>
      <t xml:space="preserve"> vêlage automne</t>
    </r>
  </si>
  <si>
    <r>
      <t>VA+V</t>
    </r>
    <r>
      <rPr>
        <vertAlign val="superscript"/>
        <sz val="10"/>
        <rFont val="Arial"/>
        <family val="2"/>
      </rPr>
      <t>x</t>
    </r>
    <r>
      <rPr>
        <sz val="10"/>
        <rFont val="Arial"/>
        <family val="0"/>
      </rPr>
      <t xml:space="preserve"> vêlage printemps</t>
    </r>
  </si>
  <si>
    <t>Cénisses et bœufs 9-18 mois</t>
  </si>
  <si>
    <t>Génisses et bœufs 18-30 mois</t>
  </si>
  <si>
    <t>Troupeau ovin</t>
  </si>
  <si>
    <t>système agneaux d'herbe</t>
  </si>
  <si>
    <t>système agneaux de bergerie</t>
  </si>
  <si>
    <t>Taurillons</t>
  </si>
  <si>
    <t>maïs + 4 kg céréales</t>
  </si>
  <si>
    <t>pulpes surpressées</t>
  </si>
  <si>
    <t>18 mois</t>
  </si>
  <si>
    <t>20 mois</t>
  </si>
  <si>
    <t>24 mois</t>
  </si>
  <si>
    <t>30 mois</t>
  </si>
  <si>
    <t>36 mois</t>
  </si>
  <si>
    <t>Total des besoins hivernaux :</t>
  </si>
  <si>
    <t>Total des besoins (tMS)</t>
  </si>
  <si>
    <t>Besoins (kgMS/animal/j)</t>
  </si>
  <si>
    <t>Besoins hivernaux en fourrages</t>
  </si>
  <si>
    <t>brebis+agneaux</t>
  </si>
  <si>
    <t>Mode d'emploi :</t>
  </si>
  <si>
    <t xml:space="preserve"> - Dans cette feuille doivent être renseignés le nombre de bottes et leur poids. </t>
  </si>
  <si>
    <t xml:space="preserve"> - Si le poids des bottes n'est pas connu, il faut se reporter à la feuille "référentiel". </t>
  </si>
  <si>
    <t>- Feuille "Stocks fourragers" :</t>
  </si>
  <si>
    <t>- Feuille "Besoins hivernaux" :</t>
  </si>
  <si>
    <t xml:space="preserve"> - Pour les veaux et les taurillons, seul l'effectif est à renseigner.</t>
  </si>
  <si>
    <t xml:space="preserve"> - Pour les jeunes bêtes, toutes les conduites sont représentées, l'age correspond à l'âge des animaux pendant l'hiver.</t>
  </si>
  <si>
    <t>- Feuille "Synthèse" :</t>
  </si>
  <si>
    <t>Synthèse du bilan fourrager</t>
  </si>
  <si>
    <t>Bilan :</t>
  </si>
  <si>
    <t>- Ensilage de maïs :</t>
  </si>
  <si>
    <t>à</t>
  </si>
  <si>
    <t>Substitution possible</t>
  </si>
  <si>
    <t>- Paille :</t>
  </si>
  <si>
    <t>Bilan fourrager simplifié</t>
  </si>
  <si>
    <t xml:space="preserve"> - Pour l'enrubanné, le taux de matière sèche reste à renseigner.</t>
  </si>
  <si>
    <t xml:space="preserve"> - Dans cette feuille doivent être renseignés le nombre d'animaux et les dates de rentrée et de sortie sous la forme xx/xx/xx </t>
  </si>
  <si>
    <t>* se reporter à la feuille "référentiel" si le poids des bottes n'est pas connu ; le taux de MS est à préciser pour l'enrubanné.</t>
  </si>
  <si>
    <t>maïs + 2 kg céréales</t>
  </si>
  <si>
    <t>Pour les animaux à fort besoin :</t>
  </si>
  <si>
    <t>Pour les animaux à faible besoin :</t>
  </si>
  <si>
    <t>Remarque : d'autres produits du commerce peuvent se substituer au maïs</t>
  </si>
  <si>
    <r>
      <t xml:space="preserve">       </t>
    </r>
    <r>
      <rPr>
        <sz val="8"/>
        <rFont val="Arial"/>
        <family val="2"/>
      </rPr>
      <t xml:space="preserve">  à équilibrer avec un correcteur azoté</t>
    </r>
  </si>
  <si>
    <t xml:space="preserve"> - En cas de déficit, des propositions de substitution sont faites</t>
  </si>
  <si>
    <t xml:space="preserve"> - Le rendement de l'ensilage de maïs peut être modifié. </t>
  </si>
  <si>
    <t>+ céréales :</t>
  </si>
  <si>
    <t>+ soja 48 :</t>
  </si>
  <si>
    <t>Densités retenues pour les ensilages :</t>
  </si>
  <si>
    <t>- Ensilage d'herbe :</t>
  </si>
  <si>
    <r>
      <t>220 kg MS/m</t>
    </r>
    <r>
      <rPr>
        <vertAlign val="superscript"/>
        <sz val="14"/>
        <rFont val="Arial"/>
        <family val="2"/>
      </rPr>
      <t>3</t>
    </r>
  </si>
  <si>
    <r>
      <t>190 kg MS/m</t>
    </r>
    <r>
      <rPr>
        <vertAlign val="superscript"/>
        <sz val="14"/>
        <rFont val="Arial"/>
        <family val="2"/>
      </rPr>
      <t>3</t>
    </r>
  </si>
  <si>
    <t xml:space="preserve"> - Cette feuille calcule l'excédent ou le déficit en fourrage.</t>
  </si>
  <si>
    <t>Volume d'un cylindre : 3,14 x R² x hauteur</t>
  </si>
  <si>
    <t>Bilan fourrager simplifié ; 07-2011</t>
  </si>
  <si>
    <t>Age prévu au vêlage ou à l'abattage</t>
  </si>
  <si>
    <t xml:space="preserve"> - Pour les silos d'herbe ou de maïs, la hauteur moyenne doit tenir compte des pointes de silos</t>
  </si>
  <si>
    <t>Vaches taries</t>
  </si>
  <si>
    <t>AGRICULTURES &amp; TERRITOIRES</t>
  </si>
  <si>
    <t>Chambre d’Agriculture de la Meuse</t>
  </si>
  <si>
    <t>Département Entreprise elevage</t>
  </si>
  <si>
    <t>CS 50400</t>
  </si>
  <si>
    <t>55108 VERDUN Cedex</t>
  </si>
  <si>
    <t>Tél : 03.29.83.30.30</t>
  </si>
  <si>
    <t>Fax : 03.29.83.30.88</t>
  </si>
  <si>
    <t>Mail : accueil@meuse.chambagri.fr</t>
  </si>
  <si>
    <t>www.meuse.chambagri.fr</t>
  </si>
  <si>
    <t>En cas de besoins, n'hésitez pas à contacter la Chambre d'Agriculture de la Meuse pour tous renseignements complémentaires 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</si>
</sst>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  <numFmt numFmtId="182" formatCode="\ \kg\ ms"/>
    <numFmt numFmtId="183" formatCode="\ ##0.0,&quot;kg MS&quot;"/>
    <numFmt numFmtId="184" formatCode="\ ##.#,,&quot;kg MS&quot;"/>
    <numFmt numFmtId="185" formatCode="#,##0.0\_&quot;kg MS&quot;"/>
    <numFmt numFmtId="186" formatCode="#,##0.0\ &quot;kg MS&quot;"/>
    <numFmt numFmtId="187" formatCode="#,##0\ &quot;kg MS&quot;"/>
    <numFmt numFmtId="188" formatCode="#,##0.00\ &quot;kg MS&quot;"/>
    <numFmt numFmtId="189" formatCode="[$-40C]dddd\ d\ mmmm\ yyyy"/>
    <numFmt numFmtId="190" formatCode="dd/mm"/>
    <numFmt numFmtId="191" formatCode="#,##0\ &quot;t MS&quot;"/>
    <numFmt numFmtId="192" formatCode="dd/mm/yy;@"/>
    <numFmt numFmtId="193" formatCode="#,##0\ &quot;kg/al&quot;"/>
    <numFmt numFmtId="194" formatCode="#,##0_ ;[Red]\-#,##0\ "/>
    <numFmt numFmtId="195" formatCode="#,##0.0\ &quot;ha&quot;"/>
    <numFmt numFmtId="196" formatCode="#,##0.0\ &quot;t/ha de MS&quot;"/>
    <numFmt numFmtId="197" formatCode="0.000"/>
    <numFmt numFmtId="198" formatCode="#,##0\ \ &quot;t brut&quot;"/>
    <numFmt numFmtId="199" formatCode="#,##0\ \ &quot;t&quot;"/>
  </numFmts>
  <fonts count="62">
    <font>
      <sz val="10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2" fontId="7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181" fontId="7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left" vertical="center"/>
      <protection/>
    </xf>
    <xf numFmtId="3" fontId="4" fillId="0" borderId="14" xfId="0" applyNumberFormat="1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 quotePrefix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80" fontId="6" fillId="0" borderId="0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190" fontId="0" fillId="0" borderId="31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11" fillId="0" borderId="33" xfId="0" applyFont="1" applyBorder="1" applyAlignment="1">
      <alignment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17" fillId="0" borderId="36" xfId="0" applyFont="1" applyBorder="1" applyAlignment="1">
      <alignment/>
    </xf>
    <xf numFmtId="1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17" fillId="0" borderId="38" xfId="0" applyFont="1" applyBorder="1" applyAlignment="1">
      <alignment/>
    </xf>
    <xf numFmtId="1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1" fontId="0" fillId="0" borderId="47" xfId="0" applyNumberFormat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1" fontId="0" fillId="33" borderId="51" xfId="0" applyNumberFormat="1" applyFill="1" applyBorder="1" applyAlignment="1">
      <alignment/>
    </xf>
    <xf numFmtId="1" fontId="0" fillId="33" borderId="50" xfId="0" applyNumberFormat="1" applyFill="1" applyBorder="1" applyAlignment="1">
      <alignment/>
    </xf>
    <xf numFmtId="1" fontId="0" fillId="33" borderId="49" xfId="0" applyNumberFormat="1" applyFill="1" applyBorder="1" applyAlignment="1">
      <alignment/>
    </xf>
    <xf numFmtId="180" fontId="0" fillId="0" borderId="3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0" fontId="0" fillId="34" borderId="36" xfId="0" applyFill="1" applyBorder="1" applyAlignment="1" applyProtection="1">
      <alignment horizontal="center"/>
      <protection locked="0"/>
    </xf>
    <xf numFmtId="192" fontId="0" fillId="34" borderId="36" xfId="0" applyNumberFormat="1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192" fontId="0" fillId="34" borderId="40" xfId="0" applyNumberFormat="1" applyFill="1" applyBorder="1" applyAlignment="1" applyProtection="1">
      <alignment horizontal="center"/>
      <protection locked="0"/>
    </xf>
    <xf numFmtId="0" fontId="0" fillId="34" borderId="60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192" fontId="0" fillId="33" borderId="51" xfId="0" applyNumberFormat="1" applyFill="1" applyBorder="1" applyAlignment="1">
      <alignment horizontal="center"/>
    </xf>
    <xf numFmtId="0" fontId="0" fillId="34" borderId="42" xfId="0" applyFill="1" applyBorder="1" applyAlignment="1" applyProtection="1">
      <alignment horizontal="center"/>
      <protection locked="0"/>
    </xf>
    <xf numFmtId="192" fontId="0" fillId="33" borderId="50" xfId="0" applyNumberFormat="1" applyFill="1" applyBorder="1" applyAlignment="1">
      <alignment horizontal="center"/>
    </xf>
    <xf numFmtId="192" fontId="0" fillId="34" borderId="45" xfId="0" applyNumberFormat="1" applyFill="1" applyBorder="1" applyAlignment="1" applyProtection="1">
      <alignment horizontal="center"/>
      <protection locked="0"/>
    </xf>
    <xf numFmtId="192" fontId="0" fillId="34" borderId="42" xfId="0" applyNumberFormat="1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192" fontId="0" fillId="34" borderId="47" xfId="0" applyNumberForma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192" fontId="0" fillId="34" borderId="31" xfId="0" applyNumberFormat="1" applyFill="1" applyBorder="1" applyAlignment="1" applyProtection="1">
      <alignment horizontal="center"/>
      <protection locked="0"/>
    </xf>
    <xf numFmtId="192" fontId="0" fillId="33" borderId="49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192" fontId="0" fillId="0" borderId="34" xfId="0" applyNumberFormat="1" applyBorder="1" applyAlignment="1">
      <alignment horizontal="center"/>
    </xf>
    <xf numFmtId="0" fontId="0" fillId="34" borderId="38" xfId="0" applyFill="1" applyBorder="1" applyAlignment="1" applyProtection="1">
      <alignment horizontal="center"/>
      <protection locked="0"/>
    </xf>
    <xf numFmtId="192" fontId="0" fillId="34" borderId="38" xfId="0" applyNumberFormat="1" applyFill="1" applyBorder="1" applyAlignment="1" applyProtection="1">
      <alignment horizontal="center"/>
      <protection locked="0"/>
    </xf>
    <xf numFmtId="180" fontId="0" fillId="0" borderId="36" xfId="0" applyNumberFormat="1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60" xfId="0" applyNumberFormat="1" applyBorder="1" applyAlignment="1">
      <alignment horizontal="center"/>
    </xf>
    <xf numFmtId="180" fontId="0" fillId="0" borderId="45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0" fillId="0" borderId="47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38" xfId="0" applyNumberFormat="1" applyBorder="1" applyAlignment="1">
      <alignment horizontal="center"/>
    </xf>
    <xf numFmtId="193" fontId="0" fillId="0" borderId="45" xfId="0" applyNumberFormat="1" applyBorder="1" applyAlignment="1">
      <alignment horizontal="right"/>
    </xf>
    <xf numFmtId="193" fontId="0" fillId="0" borderId="42" xfId="0" applyNumberFormat="1" applyBorder="1" applyAlignment="1">
      <alignment horizontal="right"/>
    </xf>
    <xf numFmtId="193" fontId="0" fillId="0" borderId="40" xfId="0" applyNumberForma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96" fontId="0" fillId="34" borderId="24" xfId="0" applyNumberFormat="1" applyFill="1" applyBorder="1" applyAlignment="1" applyProtection="1">
      <alignment/>
      <protection locked="0"/>
    </xf>
    <xf numFmtId="3" fontId="21" fillId="0" borderId="0" xfId="0" applyNumberFormat="1" applyFont="1" applyBorder="1" applyAlignment="1">
      <alignment/>
    </xf>
    <xf numFmtId="0" fontId="21" fillId="0" borderId="24" xfId="0" applyFont="1" applyBorder="1" applyAlignment="1">
      <alignment/>
    </xf>
    <xf numFmtId="194" fontId="21" fillId="0" borderId="0" xfId="0" applyNumberFormat="1" applyFont="1" applyBorder="1" applyAlignment="1">
      <alignment horizontal="right"/>
    </xf>
    <xf numFmtId="181" fontId="8" fillId="0" borderId="15" xfId="0" applyNumberFormat="1" applyFont="1" applyBorder="1" applyAlignment="1" applyProtection="1">
      <alignment horizontal="center" vertical="center"/>
      <protection/>
    </xf>
    <xf numFmtId="181" fontId="8" fillId="0" borderId="16" xfId="0" applyNumberFormat="1" applyFont="1" applyBorder="1" applyAlignment="1" applyProtection="1">
      <alignment horizontal="center" vertical="center"/>
      <protection/>
    </xf>
    <xf numFmtId="181" fontId="8" fillId="0" borderId="17" xfId="0" applyNumberFormat="1" applyFont="1" applyBorder="1" applyAlignment="1" applyProtection="1">
      <alignment horizontal="center" vertical="center"/>
      <protection/>
    </xf>
    <xf numFmtId="198" fontId="0" fillId="0" borderId="0" xfId="0" applyNumberFormat="1" applyBorder="1" applyAlignment="1">
      <alignment/>
    </xf>
    <xf numFmtId="0" fontId="10" fillId="0" borderId="23" xfId="0" applyFont="1" applyBorder="1" applyAlignment="1" quotePrefix="1">
      <alignment horizontal="right"/>
    </xf>
    <xf numFmtId="198" fontId="0" fillId="0" borderId="23" xfId="0" applyNumberFormat="1" applyBorder="1" applyAlignment="1">
      <alignment/>
    </xf>
    <xf numFmtId="199" fontId="0" fillId="0" borderId="0" xfId="0" applyNumberFormat="1" applyBorder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92" fontId="0" fillId="33" borderId="50" xfId="0" applyNumberFormat="1" applyFill="1" applyBorder="1" applyAlignment="1" applyProtection="1">
      <alignment horizontal="center"/>
      <protection/>
    </xf>
    <xf numFmtId="1" fontId="0" fillId="34" borderId="60" xfId="0" applyNumberFormat="1" applyFill="1" applyBorder="1" applyAlignment="1" applyProtection="1">
      <alignment/>
      <protection locked="0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17" fillId="0" borderId="13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3" fontId="10" fillId="0" borderId="62" xfId="0" applyNumberFormat="1" applyFont="1" applyBorder="1" applyAlignment="1" applyProtection="1">
      <alignment horizontal="right" vertical="center"/>
      <protection/>
    </xf>
    <xf numFmtId="3" fontId="4" fillId="0" borderId="62" xfId="0" applyNumberFormat="1" applyFont="1" applyBorder="1" applyAlignment="1" applyProtection="1">
      <alignment horizontal="left" vertical="center"/>
      <protection/>
    </xf>
    <xf numFmtId="3" fontId="4" fillId="0" borderId="63" xfId="0" applyNumberFormat="1" applyFont="1" applyBorder="1" applyAlignment="1" applyProtection="1">
      <alignment horizontal="left" vertical="center"/>
      <protection/>
    </xf>
    <xf numFmtId="3" fontId="10" fillId="0" borderId="16" xfId="0" applyNumberFormat="1" applyFont="1" applyBorder="1" applyAlignment="1" applyProtection="1">
      <alignment horizontal="right" vertical="center"/>
      <protection/>
    </xf>
    <xf numFmtId="3" fontId="4" fillId="0" borderId="16" xfId="0" applyNumberFormat="1" applyFont="1" applyBorder="1" applyAlignment="1" applyProtection="1">
      <alignment horizontal="left" vertical="center"/>
      <protection/>
    </xf>
    <xf numFmtId="3" fontId="4" fillId="0" borderId="64" xfId="0" applyNumberFormat="1" applyFont="1" applyBorder="1" applyAlignment="1" applyProtection="1">
      <alignment horizontal="left" vertical="center"/>
      <protection/>
    </xf>
    <xf numFmtId="3" fontId="7" fillId="0" borderId="65" xfId="0" applyNumberFormat="1" applyFont="1" applyBorder="1" applyAlignment="1" applyProtection="1">
      <alignment horizontal="right" vertical="center"/>
      <protection/>
    </xf>
    <xf numFmtId="3" fontId="6" fillId="0" borderId="65" xfId="0" applyNumberFormat="1" applyFont="1" applyBorder="1" applyAlignment="1" applyProtection="1">
      <alignment horizontal="left" vertical="center"/>
      <protection/>
    </xf>
    <xf numFmtId="3" fontId="6" fillId="0" borderId="66" xfId="0" applyNumberFormat="1" applyFont="1" applyBorder="1" applyAlignment="1" applyProtection="1">
      <alignment horizontal="left" vertical="center"/>
      <protection/>
    </xf>
    <xf numFmtId="0" fontId="0" fillId="34" borderId="67" xfId="0" applyFill="1" applyBorder="1" applyAlignment="1" applyProtection="1">
      <alignment horizontal="center"/>
      <protection locked="0"/>
    </xf>
    <xf numFmtId="0" fontId="0" fillId="34" borderId="62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3" fontId="12" fillId="0" borderId="13" xfId="0" applyNumberFormat="1" applyFont="1" applyBorder="1" applyAlignment="1" applyProtection="1">
      <alignment horizontal="right" vertical="center"/>
      <protection/>
    </xf>
    <xf numFmtId="3" fontId="12" fillId="0" borderId="23" xfId="0" applyNumberFormat="1" applyFont="1" applyBorder="1" applyAlignment="1" applyProtection="1">
      <alignment horizontal="right" vertical="center"/>
      <protection/>
    </xf>
    <xf numFmtId="0" fontId="13" fillId="0" borderId="25" xfId="0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right" vertical="center" wrapText="1"/>
      <protection/>
    </xf>
    <xf numFmtId="0" fontId="13" fillId="0" borderId="22" xfId="0" applyFont="1" applyBorder="1" applyAlignment="1" applyProtection="1">
      <alignment horizontal="right" vertical="center" wrapText="1"/>
      <protection/>
    </xf>
    <xf numFmtId="0" fontId="13" fillId="0" borderId="23" xfId="0" applyFont="1" applyBorder="1" applyAlignment="1" applyProtection="1">
      <alignment horizontal="right" vertical="center" wrapText="1"/>
      <protection/>
    </xf>
    <xf numFmtId="0" fontId="14" fillId="0" borderId="25" xfId="0" applyFont="1" applyBorder="1" applyAlignment="1" applyProtection="1">
      <alignment horizontal="left" vertical="top" wrapText="1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0" fontId="0" fillId="0" borderId="23" xfId="0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top"/>
      <protection/>
    </xf>
    <xf numFmtId="0" fontId="14" fillId="0" borderId="13" xfId="0" applyFont="1" applyBorder="1" applyAlignment="1" applyProtection="1">
      <alignment horizontal="left" vertical="top"/>
      <protection/>
    </xf>
    <xf numFmtId="0" fontId="14" fillId="0" borderId="18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25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181" fontId="0" fillId="34" borderId="17" xfId="0" applyNumberFormat="1" applyFill="1" applyBorder="1" applyAlignment="1" applyProtection="1">
      <alignment horizontal="center" vertical="center"/>
      <protection locked="0"/>
    </xf>
    <xf numFmtId="0" fontId="0" fillId="34" borderId="68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181" fontId="0" fillId="34" borderId="16" xfId="0" applyNumberForma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left" vertical="center"/>
      <protection/>
    </xf>
    <xf numFmtId="3" fontId="4" fillId="0" borderId="69" xfId="0" applyNumberFormat="1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1" fontId="0" fillId="34" borderId="15" xfId="0" applyNumberForma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3" fontId="4" fillId="0" borderId="17" xfId="0" applyNumberFormat="1" applyFont="1" applyBorder="1" applyAlignment="1" applyProtection="1">
      <alignment horizontal="left" vertical="center"/>
      <protection/>
    </xf>
    <xf numFmtId="3" fontId="4" fillId="0" borderId="70" xfId="0" applyNumberFormat="1" applyFont="1" applyBorder="1" applyAlignment="1" applyProtection="1">
      <alignment horizontal="left" vertical="center"/>
      <protection/>
    </xf>
    <xf numFmtId="0" fontId="11" fillId="0" borderId="65" xfId="0" applyFont="1" applyBorder="1" applyAlignment="1" applyProtection="1">
      <alignment horizontal="center"/>
      <protection/>
    </xf>
    <xf numFmtId="0" fontId="11" fillId="0" borderId="71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3" fontId="10" fillId="0" borderId="15" xfId="0" applyNumberFormat="1" applyFont="1" applyBorder="1" applyAlignment="1" applyProtection="1">
      <alignment horizontal="right" vertical="center"/>
      <protection/>
    </xf>
    <xf numFmtId="0" fontId="11" fillId="0" borderId="72" xfId="0" applyFont="1" applyBorder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right" vertical="center"/>
      <protection/>
    </xf>
    <xf numFmtId="0" fontId="0" fillId="0" borderId="73" xfId="0" applyBorder="1" applyAlignment="1" applyProtection="1">
      <alignment horizontal="center" vertical="center"/>
      <protection/>
    </xf>
    <xf numFmtId="3" fontId="10" fillId="0" borderId="73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3" fontId="4" fillId="0" borderId="73" xfId="0" applyNumberFormat="1" applyFont="1" applyBorder="1" applyAlignment="1" applyProtection="1">
      <alignment horizontal="left" vertical="center"/>
      <protection/>
    </xf>
    <xf numFmtId="3" fontId="4" fillId="0" borderId="74" xfId="0" applyNumberFormat="1" applyFont="1" applyBorder="1" applyAlignment="1" applyProtection="1">
      <alignment horizontal="left" vertical="center"/>
      <protection/>
    </xf>
    <xf numFmtId="1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75" xfId="0" applyFont="1" applyBorder="1" applyAlignment="1" applyProtection="1">
      <alignment horizontal="center" vertical="center" wrapText="1"/>
      <protection/>
    </xf>
    <xf numFmtId="3" fontId="10" fillId="0" borderId="17" xfId="0" applyNumberFormat="1" applyFont="1" applyBorder="1" applyAlignment="1" applyProtection="1">
      <alignment horizontal="right" vertical="center"/>
      <protection/>
    </xf>
    <xf numFmtId="0" fontId="0" fillId="34" borderId="17" xfId="0" applyFill="1" applyBorder="1" applyAlignment="1" applyProtection="1">
      <alignment horizontal="center"/>
      <protection locked="0"/>
    </xf>
    <xf numFmtId="9" fontId="0" fillId="0" borderId="76" xfId="0" applyNumberFormat="1" applyBorder="1" applyAlignment="1" applyProtection="1">
      <alignment horizontal="center"/>
      <protection/>
    </xf>
    <xf numFmtId="9" fontId="0" fillId="0" borderId="17" xfId="0" applyNumberFormat="1" applyBorder="1" applyAlignment="1" applyProtection="1">
      <alignment horizontal="center"/>
      <protection/>
    </xf>
    <xf numFmtId="9" fontId="0" fillId="0" borderId="12" xfId="0" applyNumberForma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 vertical="center"/>
      <protection/>
    </xf>
    <xf numFmtId="3" fontId="7" fillId="0" borderId="23" xfId="0" applyNumberFormat="1" applyFont="1" applyBorder="1" applyAlignment="1" applyProtection="1">
      <alignment horizontal="right" vertical="center"/>
      <protection/>
    </xf>
    <xf numFmtId="3" fontId="6" fillId="0" borderId="23" xfId="0" applyNumberFormat="1" applyFont="1" applyBorder="1" applyAlignment="1" applyProtection="1">
      <alignment horizontal="left" vertical="center"/>
      <protection/>
    </xf>
    <xf numFmtId="3" fontId="6" fillId="0" borderId="26" xfId="0" applyNumberFormat="1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3" fontId="6" fillId="0" borderId="24" xfId="0" applyNumberFormat="1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34" borderId="76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 vertical="center" wrapText="1"/>
      <protection/>
    </xf>
    <xf numFmtId="0" fontId="16" fillId="0" borderId="58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0" fontId="16" fillId="0" borderId="75" xfId="0" applyFont="1" applyBorder="1" applyAlignment="1" applyProtection="1">
      <alignment horizontal="center" vertical="center" wrapText="1"/>
      <protection/>
    </xf>
    <xf numFmtId="0" fontId="16" fillId="0" borderId="77" xfId="0" applyFont="1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9" fontId="0" fillId="0" borderId="67" xfId="0" applyNumberFormat="1" applyBorder="1" applyAlignment="1" applyProtection="1">
      <alignment horizontal="center"/>
      <protection/>
    </xf>
    <xf numFmtId="9" fontId="0" fillId="0" borderId="62" xfId="0" applyNumberFormat="1" applyBorder="1" applyAlignment="1" applyProtection="1">
      <alignment horizontal="center"/>
      <protection/>
    </xf>
    <xf numFmtId="9" fontId="0" fillId="0" borderId="10" xfId="0" applyNumberFormat="1" applyBorder="1" applyAlignment="1" applyProtection="1">
      <alignment horizontal="center"/>
      <protection/>
    </xf>
    <xf numFmtId="9" fontId="0" fillId="34" borderId="67" xfId="0" applyNumberFormat="1" applyFill="1" applyBorder="1" applyAlignment="1" applyProtection="1">
      <alignment horizontal="center"/>
      <protection locked="0"/>
    </xf>
    <xf numFmtId="9" fontId="0" fillId="34" borderId="62" xfId="0" applyNumberFormat="1" applyFill="1" applyBorder="1" applyAlignment="1" applyProtection="1">
      <alignment horizontal="center"/>
      <protection locked="0"/>
    </xf>
    <xf numFmtId="9" fontId="0" fillId="34" borderId="10" xfId="0" applyNumberFormat="1" applyFill="1" applyBorder="1" applyAlignment="1" applyProtection="1">
      <alignment horizontal="center"/>
      <protection locked="0"/>
    </xf>
    <xf numFmtId="9" fontId="0" fillId="34" borderId="76" xfId="0" applyNumberFormat="1" applyFill="1" applyBorder="1" applyAlignment="1" applyProtection="1">
      <alignment horizontal="center"/>
      <protection locked="0"/>
    </xf>
    <xf numFmtId="9" fontId="0" fillId="34" borderId="17" xfId="0" applyNumberFormat="1" applyFill="1" applyBorder="1" applyAlignment="1" applyProtection="1">
      <alignment horizontal="center"/>
      <protection locked="0"/>
    </xf>
    <xf numFmtId="9" fontId="0" fillId="34" borderId="12" xfId="0" applyNumberFormat="1" applyFill="1" applyBorder="1" applyAlignment="1" applyProtection="1">
      <alignment horizontal="center"/>
      <protection locked="0"/>
    </xf>
    <xf numFmtId="9" fontId="0" fillId="0" borderId="68" xfId="0" applyNumberFormat="1" applyBorder="1" applyAlignment="1" applyProtection="1">
      <alignment horizontal="center"/>
      <protection/>
    </xf>
    <xf numFmtId="9" fontId="0" fillId="0" borderId="16" xfId="0" applyNumberFormat="1" applyBorder="1" applyAlignment="1" applyProtection="1">
      <alignment horizontal="center"/>
      <protection/>
    </xf>
    <xf numFmtId="9" fontId="0" fillId="0" borderId="11" xfId="0" applyNumberFormat="1" applyBorder="1" applyAlignment="1" applyProtection="1">
      <alignment horizontal="center"/>
      <protection/>
    </xf>
    <xf numFmtId="9" fontId="0" fillId="34" borderId="68" xfId="0" applyNumberFormat="1" applyFill="1" applyBorder="1" applyAlignment="1" applyProtection="1">
      <alignment horizontal="center"/>
      <protection locked="0"/>
    </xf>
    <xf numFmtId="9" fontId="0" fillId="34" borderId="16" xfId="0" applyNumberFormat="1" applyFill="1" applyBorder="1" applyAlignment="1" applyProtection="1">
      <alignment horizontal="center"/>
      <protection locked="0"/>
    </xf>
    <xf numFmtId="9" fontId="0" fillId="34" borderId="11" xfId="0" applyNumberForma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51" fillId="0" borderId="0" xfId="45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24" xfId="0" applyBorder="1" applyAlignment="1" quotePrefix="1">
      <alignment horizontal="left"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2</xdr:col>
      <xdr:colOff>0</xdr:colOff>
      <xdr:row>9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b="8035"/>
        <a:stretch>
          <a:fillRect/>
        </a:stretch>
      </xdr:blipFill>
      <xdr:spPr>
        <a:xfrm>
          <a:off x="0" y="342900"/>
          <a:ext cx="1524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7</xdr:col>
      <xdr:colOff>104775</xdr:colOff>
      <xdr:row>7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b="3468"/>
        <a:stretch>
          <a:fillRect/>
        </a:stretch>
      </xdr:blipFill>
      <xdr:spPr>
        <a:xfrm>
          <a:off x="38100" y="190500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2</xdr:row>
      <xdr:rowOff>38100</xdr:rowOff>
    </xdr:from>
    <xdr:to>
      <xdr:col>10</xdr:col>
      <xdr:colOff>476250</xdr:colOff>
      <xdr:row>10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b="5389"/>
        <a:stretch>
          <a:fillRect/>
        </a:stretch>
      </xdr:blipFill>
      <xdr:spPr>
        <a:xfrm>
          <a:off x="7534275" y="371475"/>
          <a:ext cx="19335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742950</xdr:colOff>
      <xdr:row>13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b="5987"/>
        <a:stretch>
          <a:fillRect/>
        </a:stretch>
      </xdr:blipFill>
      <xdr:spPr>
        <a:xfrm>
          <a:off x="0" y="485775"/>
          <a:ext cx="22669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76200</xdr:rowOff>
    </xdr:from>
    <xdr:to>
      <xdr:col>6</xdr:col>
      <xdr:colOff>742950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90575"/>
          <a:ext cx="53054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</xdr:row>
      <xdr:rowOff>38100</xdr:rowOff>
    </xdr:from>
    <xdr:to>
      <xdr:col>13</xdr:col>
      <xdr:colOff>704850</xdr:colOff>
      <xdr:row>46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00025"/>
          <a:ext cx="5200650" cy="773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use.chambagri.f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4"/>
  <sheetViews>
    <sheetView showGridLines="0" tabSelected="1" zoomScaleSheetLayoutView="100" zoomScalePageLayoutView="0" workbookViewId="0" topLeftCell="A1">
      <selection activeCell="B21" sqref="B21:G21"/>
    </sheetView>
  </sheetViews>
  <sheetFormatPr defaultColWidth="11.421875" defaultRowHeight="12.75"/>
  <sheetData>
    <row r="4" spans="1:7" ht="12.75">
      <c r="A4" s="168" t="s">
        <v>82</v>
      </c>
      <c r="B4" s="168"/>
      <c r="C4" s="168"/>
      <c r="D4" s="168"/>
      <c r="E4" s="168"/>
      <c r="F4" s="168"/>
      <c r="G4" s="168"/>
    </row>
    <row r="5" spans="1:7" ht="12.75">
      <c r="A5" s="168"/>
      <c r="B5" s="168"/>
      <c r="C5" s="168"/>
      <c r="D5" s="168"/>
      <c r="E5" s="168"/>
      <c r="F5" s="168"/>
      <c r="G5" s="168"/>
    </row>
    <row r="6" spans="1:7" ht="12.75">
      <c r="A6" s="168"/>
      <c r="B6" s="168"/>
      <c r="C6" s="168"/>
      <c r="D6" s="168"/>
      <c r="E6" s="168"/>
      <c r="F6" s="168"/>
      <c r="G6" s="168"/>
    </row>
    <row r="7" spans="1:7" ht="12.75">
      <c r="A7" s="168"/>
      <c r="B7" s="168"/>
      <c r="C7" s="168"/>
      <c r="D7" s="168"/>
      <c r="E7" s="168"/>
      <c r="F7" s="168"/>
      <c r="G7" s="168"/>
    </row>
    <row r="8" spans="1:7" ht="12.75">
      <c r="A8" s="168"/>
      <c r="B8" s="168"/>
      <c r="C8" s="168"/>
      <c r="D8" s="168"/>
      <c r="E8" s="168"/>
      <c r="F8" s="168"/>
      <c r="G8" s="168"/>
    </row>
    <row r="9" spans="1:7" ht="12.75">
      <c r="A9" s="168"/>
      <c r="B9" s="168"/>
      <c r="C9" s="168"/>
      <c r="D9" s="168"/>
      <c r="E9" s="168"/>
      <c r="F9" s="168"/>
      <c r="G9" s="168"/>
    </row>
    <row r="10" spans="1:7" ht="12.75">
      <c r="A10" s="168"/>
      <c r="B10" s="168"/>
      <c r="C10" s="168"/>
      <c r="D10" s="168"/>
      <c r="E10" s="168"/>
      <c r="F10" s="168"/>
      <c r="G10" s="168"/>
    </row>
    <row r="16" spans="1:2" ht="18">
      <c r="A16" s="170" t="s">
        <v>68</v>
      </c>
      <c r="B16" s="170"/>
    </row>
    <row r="19" spans="2:7" ht="15.75">
      <c r="B19" s="163" t="s">
        <v>71</v>
      </c>
      <c r="C19" s="164"/>
      <c r="D19" s="164"/>
      <c r="E19" s="164"/>
      <c r="F19" s="164"/>
      <c r="G19" s="164"/>
    </row>
    <row r="21" spans="2:7" ht="12.75" customHeight="1">
      <c r="B21" s="166" t="s">
        <v>69</v>
      </c>
      <c r="C21" s="166"/>
      <c r="D21" s="166"/>
      <c r="E21" s="166"/>
      <c r="F21" s="166"/>
      <c r="G21" s="166"/>
    </row>
    <row r="22" spans="2:7" ht="12.75">
      <c r="B22" s="165" t="s">
        <v>83</v>
      </c>
      <c r="C22" s="165"/>
      <c r="D22" s="165"/>
      <c r="E22" s="165"/>
      <c r="F22" s="165"/>
      <c r="G22" s="165"/>
    </row>
    <row r="23" spans="2:7" ht="12.75">
      <c r="B23" s="166" t="s">
        <v>70</v>
      </c>
      <c r="C23" s="166"/>
      <c r="D23" s="166"/>
      <c r="E23" s="166"/>
      <c r="F23" s="166"/>
      <c r="G23" s="166"/>
    </row>
    <row r="24" spans="2:7" ht="12.75">
      <c r="B24" s="166" t="s">
        <v>103</v>
      </c>
      <c r="C24" s="166"/>
      <c r="D24" s="166"/>
      <c r="E24" s="166"/>
      <c r="F24" s="166"/>
      <c r="G24" s="166"/>
    </row>
    <row r="25" spans="2:7" ht="12.75">
      <c r="B25" s="166"/>
      <c r="C25" s="166"/>
      <c r="D25" s="166"/>
      <c r="E25" s="166"/>
      <c r="F25" s="166"/>
      <c r="G25" s="166"/>
    </row>
    <row r="26" spans="3:7" ht="12.75">
      <c r="C26" s="137"/>
      <c r="D26" s="137"/>
      <c r="E26" s="137"/>
      <c r="F26" s="137"/>
      <c r="G26" s="137"/>
    </row>
    <row r="27" spans="2:7" ht="15.75">
      <c r="B27" s="163" t="s">
        <v>72</v>
      </c>
      <c r="C27" s="164"/>
      <c r="D27" s="164"/>
      <c r="E27" s="164"/>
      <c r="F27" s="164"/>
      <c r="G27" s="164"/>
    </row>
    <row r="29" spans="2:7" ht="12.75" customHeight="1">
      <c r="B29" s="166" t="s">
        <v>84</v>
      </c>
      <c r="C29" s="166"/>
      <c r="D29" s="166"/>
      <c r="E29" s="166"/>
      <c r="F29" s="166"/>
      <c r="G29" s="166"/>
    </row>
    <row r="30" spans="2:7" ht="12.75">
      <c r="B30" s="166"/>
      <c r="C30" s="166"/>
      <c r="D30" s="166"/>
      <c r="E30" s="166"/>
      <c r="F30" s="166"/>
      <c r="G30" s="166"/>
    </row>
    <row r="31" spans="2:7" ht="12.75">
      <c r="B31" s="165" t="s">
        <v>73</v>
      </c>
      <c r="C31" s="165"/>
      <c r="D31" s="165"/>
      <c r="E31" s="165"/>
      <c r="F31" s="165"/>
      <c r="G31" s="165"/>
    </row>
    <row r="32" spans="2:7" ht="12.75" customHeight="1">
      <c r="B32" s="167" t="s">
        <v>74</v>
      </c>
      <c r="C32" s="167"/>
      <c r="D32" s="167"/>
      <c r="E32" s="167"/>
      <c r="F32" s="167"/>
      <c r="G32" s="167"/>
    </row>
    <row r="33" spans="2:7" ht="12.75">
      <c r="B33" s="167"/>
      <c r="C33" s="167"/>
      <c r="D33" s="167"/>
      <c r="E33" s="167"/>
      <c r="F33" s="167"/>
      <c r="G33" s="167"/>
    </row>
    <row r="37" spans="2:7" ht="15.75">
      <c r="B37" s="163" t="s">
        <v>75</v>
      </c>
      <c r="C37" s="164"/>
      <c r="D37" s="164"/>
      <c r="E37" s="164"/>
      <c r="F37" s="164"/>
      <c r="G37" s="164"/>
    </row>
    <row r="39" spans="2:7" ht="12.75" customHeight="1">
      <c r="B39" s="166" t="s">
        <v>99</v>
      </c>
      <c r="C39" s="166"/>
      <c r="D39" s="166"/>
      <c r="E39" s="166"/>
      <c r="F39" s="166"/>
      <c r="G39" s="166"/>
    </row>
    <row r="40" spans="2:7" ht="12.75">
      <c r="B40" s="165" t="s">
        <v>91</v>
      </c>
      <c r="C40" s="165"/>
      <c r="D40" s="165"/>
      <c r="E40" s="165"/>
      <c r="F40" s="165"/>
      <c r="G40" s="165"/>
    </row>
    <row r="41" spans="2:7" ht="12.75">
      <c r="B41" s="166" t="s">
        <v>92</v>
      </c>
      <c r="C41" s="166"/>
      <c r="D41" s="166"/>
      <c r="E41" s="166"/>
      <c r="F41" s="166"/>
      <c r="G41" s="166"/>
    </row>
    <row r="42" ht="12.75" customHeight="1"/>
    <row r="43" spans="2:7" ht="12.75">
      <c r="B43" s="137"/>
      <c r="C43" s="137"/>
      <c r="D43" s="137"/>
      <c r="E43" s="137"/>
      <c r="F43" s="137"/>
      <c r="G43" s="137"/>
    </row>
    <row r="44" spans="2:7" ht="12.75">
      <c r="B44" s="137"/>
      <c r="C44" s="137"/>
      <c r="D44" s="137"/>
      <c r="E44" s="137"/>
      <c r="F44" s="137"/>
      <c r="G44" s="137"/>
    </row>
    <row r="45" spans="2:7" ht="12.75">
      <c r="B45" s="137"/>
      <c r="C45" s="137"/>
      <c r="D45" s="137"/>
      <c r="E45" s="137"/>
      <c r="F45" s="137"/>
      <c r="G45" s="137"/>
    </row>
    <row r="54" spans="1:7" ht="12.75">
      <c r="A54" s="169" t="s">
        <v>101</v>
      </c>
      <c r="B54" s="169"/>
      <c r="C54" s="169"/>
      <c r="D54" s="169"/>
      <c r="E54" s="169"/>
      <c r="F54" s="169"/>
      <c r="G54" s="169"/>
    </row>
  </sheetData>
  <sheetProtection password="CC3D" sheet="1" objects="1" scenarios="1"/>
  <mergeCells count="16">
    <mergeCell ref="A4:G10"/>
    <mergeCell ref="A54:G54"/>
    <mergeCell ref="A16:B16"/>
    <mergeCell ref="B21:G21"/>
    <mergeCell ref="B23:G23"/>
    <mergeCell ref="B22:G22"/>
    <mergeCell ref="B24:G25"/>
    <mergeCell ref="B19:G19"/>
    <mergeCell ref="B29:G30"/>
    <mergeCell ref="B37:G37"/>
    <mergeCell ref="B27:G27"/>
    <mergeCell ref="B31:G31"/>
    <mergeCell ref="B41:G41"/>
    <mergeCell ref="B32:G33"/>
    <mergeCell ref="B40:G40"/>
    <mergeCell ref="B39:G39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0"/>
  <sheetViews>
    <sheetView showGridLines="0" zoomScaleSheetLayoutView="105" zoomScalePageLayoutView="0" workbookViewId="0" topLeftCell="A10">
      <selection activeCell="V13" sqref="V13:Z13"/>
    </sheetView>
  </sheetViews>
  <sheetFormatPr defaultColWidth="2.7109375" defaultRowHeight="14.25" customHeight="1"/>
  <cols>
    <col min="1" max="16384" width="2.7109375" style="1" customWidth="1"/>
  </cols>
  <sheetData>
    <row r="1" spans="2:32" ht="14.25" customHeight="1">
      <c r="B1" s="262" t="s">
        <v>13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</row>
    <row r="2" spans="2:32" ht="14.25" customHeight="1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2:32" ht="14.25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</row>
    <row r="5" spans="25:29" ht="14.25" customHeight="1" thickBot="1">
      <c r="Y5" s="11"/>
      <c r="Z5" s="11"/>
      <c r="AA5" s="11"/>
      <c r="AB5" s="11"/>
      <c r="AC5" s="11"/>
    </row>
    <row r="6" spans="9:69" ht="14.25" customHeight="1">
      <c r="I6" s="172" t="s">
        <v>14</v>
      </c>
      <c r="J6" s="173"/>
      <c r="K6" s="173"/>
      <c r="L6" s="173"/>
      <c r="M6" s="173"/>
      <c r="N6" s="173"/>
      <c r="O6" s="173"/>
      <c r="P6" s="174"/>
      <c r="Q6" s="246" t="s">
        <v>17</v>
      </c>
      <c r="R6" s="246"/>
      <c r="S6" s="246"/>
      <c r="T6" s="246"/>
      <c r="U6" s="246"/>
      <c r="V6" s="265" t="s">
        <v>31</v>
      </c>
      <c r="W6" s="265"/>
      <c r="X6" s="265"/>
      <c r="Y6" s="265"/>
      <c r="Z6" s="266"/>
      <c r="AC6" s="36"/>
      <c r="AD6" s="36"/>
      <c r="AE6" s="36"/>
      <c r="BO6" s="2"/>
      <c r="BP6" s="2"/>
      <c r="BQ6" s="2"/>
    </row>
    <row r="7" spans="9:69" ht="14.25" customHeight="1">
      <c r="I7" s="271" t="s">
        <v>15</v>
      </c>
      <c r="J7" s="272"/>
      <c r="K7" s="272"/>
      <c r="L7" s="272"/>
      <c r="M7" s="272" t="s">
        <v>16</v>
      </c>
      <c r="N7" s="272"/>
      <c r="O7" s="272"/>
      <c r="P7" s="272"/>
      <c r="Q7" s="247"/>
      <c r="R7" s="247"/>
      <c r="S7" s="247"/>
      <c r="T7" s="247"/>
      <c r="U7" s="247"/>
      <c r="V7" s="267"/>
      <c r="W7" s="267"/>
      <c r="X7" s="267"/>
      <c r="Y7" s="267"/>
      <c r="Z7" s="268"/>
      <c r="AA7" s="36"/>
      <c r="AB7" s="36"/>
      <c r="AC7" s="36"/>
      <c r="AD7" s="36"/>
      <c r="AE7" s="36"/>
      <c r="AF7" s="36"/>
      <c r="AG7" s="36"/>
      <c r="AH7" s="36"/>
      <c r="BO7" s="3"/>
      <c r="BP7" s="3"/>
      <c r="BQ7" s="3"/>
    </row>
    <row r="8" spans="1:67" ht="14.25" customHeight="1" thickBot="1">
      <c r="A8" s="10"/>
      <c r="B8" s="13"/>
      <c r="C8" s="13"/>
      <c r="D8" s="13"/>
      <c r="E8" s="13"/>
      <c r="F8" s="13"/>
      <c r="I8" s="273"/>
      <c r="J8" s="274"/>
      <c r="K8" s="274"/>
      <c r="L8" s="274"/>
      <c r="M8" s="274"/>
      <c r="N8" s="274"/>
      <c r="O8" s="274"/>
      <c r="P8" s="274"/>
      <c r="Q8" s="248"/>
      <c r="R8" s="248"/>
      <c r="S8" s="248"/>
      <c r="T8" s="248"/>
      <c r="U8" s="248"/>
      <c r="V8" s="269"/>
      <c r="W8" s="269"/>
      <c r="X8" s="269"/>
      <c r="Y8" s="269"/>
      <c r="Z8" s="270"/>
      <c r="AA8" s="36"/>
      <c r="AB8" s="36"/>
      <c r="AC8" s="36"/>
      <c r="AD8" s="36"/>
      <c r="AE8" s="36"/>
      <c r="AF8" s="36"/>
      <c r="AG8" s="36"/>
      <c r="AH8" s="36"/>
      <c r="BO8" s="3"/>
    </row>
    <row r="9" spans="1:32" ht="14.25" customHeight="1">
      <c r="A9" s="207" t="s">
        <v>21</v>
      </c>
      <c r="B9" s="208"/>
      <c r="C9" s="208"/>
      <c r="D9" s="208"/>
      <c r="E9" s="208"/>
      <c r="F9" s="208"/>
      <c r="G9" s="208"/>
      <c r="H9" s="37" t="s">
        <v>20</v>
      </c>
      <c r="I9" s="184"/>
      <c r="J9" s="185"/>
      <c r="K9" s="185"/>
      <c r="L9" s="185"/>
      <c r="M9" s="184"/>
      <c r="N9" s="185"/>
      <c r="O9" s="185"/>
      <c r="P9" s="186"/>
      <c r="Q9" s="185"/>
      <c r="R9" s="185"/>
      <c r="S9" s="185"/>
      <c r="T9" s="185"/>
      <c r="U9" s="18" t="s">
        <v>0</v>
      </c>
      <c r="V9" s="275">
        <v>0.85</v>
      </c>
      <c r="W9" s="276"/>
      <c r="X9" s="276"/>
      <c r="Y9" s="276"/>
      <c r="Z9" s="277"/>
      <c r="AA9" s="175">
        <f>(I9+M9)*Q9*V9/1000</f>
        <v>0</v>
      </c>
      <c r="AB9" s="175"/>
      <c r="AC9" s="175"/>
      <c r="AD9" s="176" t="s">
        <v>9</v>
      </c>
      <c r="AE9" s="176"/>
      <c r="AF9" s="177"/>
    </row>
    <row r="10" spans="1:69" ht="14.25" customHeight="1">
      <c r="A10" s="38"/>
      <c r="H10" s="39" t="s">
        <v>20</v>
      </c>
      <c r="I10" s="212"/>
      <c r="J10" s="213"/>
      <c r="K10" s="213"/>
      <c r="L10" s="213"/>
      <c r="M10" s="212"/>
      <c r="N10" s="213"/>
      <c r="O10" s="213"/>
      <c r="P10" s="215"/>
      <c r="Q10" s="213"/>
      <c r="R10" s="213"/>
      <c r="S10" s="213"/>
      <c r="T10" s="213"/>
      <c r="U10" s="19" t="s">
        <v>0</v>
      </c>
      <c r="V10" s="284">
        <v>0.85</v>
      </c>
      <c r="W10" s="285"/>
      <c r="X10" s="285"/>
      <c r="Y10" s="285"/>
      <c r="Z10" s="286"/>
      <c r="AA10" s="178">
        <f>(I10+M10)*Q10*V10/1000</f>
        <v>0</v>
      </c>
      <c r="AB10" s="178"/>
      <c r="AC10" s="178"/>
      <c r="AD10" s="179" t="s">
        <v>9</v>
      </c>
      <c r="AE10" s="179"/>
      <c r="AF10" s="180"/>
      <c r="AT10" s="34"/>
      <c r="AU10" s="34"/>
      <c r="AV10" s="4"/>
      <c r="AW10" s="5"/>
      <c r="AX10" s="8"/>
      <c r="AY10" s="8"/>
      <c r="AZ10" s="5"/>
      <c r="BA10" s="5"/>
      <c r="BB10" s="5"/>
      <c r="BC10" s="5"/>
      <c r="BD10" s="5"/>
      <c r="BE10" s="10"/>
      <c r="BF10" s="10"/>
      <c r="BG10" s="10"/>
      <c r="BJ10" s="6"/>
      <c r="BK10" s="6"/>
      <c r="BL10" s="7"/>
      <c r="BM10" s="7"/>
      <c r="BN10" s="7"/>
      <c r="BO10" s="8"/>
      <c r="BP10" s="8"/>
      <c r="BQ10" s="8"/>
    </row>
    <row r="11" spans="1:69" ht="14.25" customHeight="1">
      <c r="A11" s="38"/>
      <c r="H11" s="39" t="s">
        <v>20</v>
      </c>
      <c r="I11" s="263"/>
      <c r="J11" s="250"/>
      <c r="K11" s="250"/>
      <c r="L11" s="250"/>
      <c r="M11" s="263"/>
      <c r="N11" s="250"/>
      <c r="O11" s="250"/>
      <c r="P11" s="264"/>
      <c r="Q11" s="250"/>
      <c r="R11" s="250"/>
      <c r="S11" s="250"/>
      <c r="T11" s="250"/>
      <c r="U11" s="20" t="s">
        <v>0</v>
      </c>
      <c r="V11" s="251">
        <v>0.85</v>
      </c>
      <c r="W11" s="252"/>
      <c r="X11" s="252"/>
      <c r="Y11" s="252"/>
      <c r="Z11" s="253"/>
      <c r="AA11" s="249">
        <f>(I11+M11)*Q11*V11/1000</f>
        <v>0</v>
      </c>
      <c r="AB11" s="249"/>
      <c r="AC11" s="249"/>
      <c r="AD11" s="222" t="s">
        <v>9</v>
      </c>
      <c r="AE11" s="222"/>
      <c r="AF11" s="223"/>
      <c r="AM11" s="10"/>
      <c r="AN11" s="13"/>
      <c r="AO11" s="13"/>
      <c r="AP11" s="13"/>
      <c r="AQ11" s="13"/>
      <c r="AR11" s="13"/>
      <c r="AS11" s="13"/>
      <c r="AT11" s="40"/>
      <c r="AU11" s="40"/>
      <c r="AV11" s="4"/>
      <c r="AW11" s="5"/>
      <c r="AX11" s="8"/>
      <c r="AY11" s="8"/>
      <c r="AZ11" s="5"/>
      <c r="BA11" s="5"/>
      <c r="BB11" s="5"/>
      <c r="BC11" s="5"/>
      <c r="BD11" s="5"/>
      <c r="BE11" s="10"/>
      <c r="BF11" s="10"/>
      <c r="BG11" s="10"/>
      <c r="BH11" s="5"/>
      <c r="BI11" s="5"/>
      <c r="BJ11" s="5"/>
      <c r="BK11" s="5"/>
      <c r="BL11" s="14"/>
      <c r="BM11" s="14"/>
      <c r="BN11" s="14"/>
      <c r="BO11" s="8"/>
      <c r="BP11" s="8"/>
      <c r="BQ11" s="8"/>
    </row>
    <row r="12" spans="1:69" ht="14.25" customHeight="1" thickBot="1">
      <c r="A12" s="38"/>
      <c r="I12" s="41"/>
      <c r="J12" s="3"/>
      <c r="K12" s="3"/>
      <c r="L12" s="3"/>
      <c r="M12" s="42"/>
      <c r="N12" s="3"/>
      <c r="O12" s="3"/>
      <c r="P12" s="43"/>
      <c r="U12" s="43"/>
      <c r="V12" s="41"/>
      <c r="W12" s="3"/>
      <c r="X12" s="224" t="s">
        <v>12</v>
      </c>
      <c r="Y12" s="224"/>
      <c r="Z12" s="225"/>
      <c r="AA12" s="181">
        <f>AA9+AA10+AA11</f>
        <v>0</v>
      </c>
      <c r="AB12" s="181"/>
      <c r="AC12" s="181"/>
      <c r="AD12" s="182" t="s">
        <v>9</v>
      </c>
      <c r="AE12" s="182"/>
      <c r="AF12" s="183"/>
      <c r="AM12" s="10"/>
      <c r="AN12" s="13"/>
      <c r="AO12" s="13"/>
      <c r="AP12" s="13"/>
      <c r="AQ12" s="13"/>
      <c r="AR12" s="13"/>
      <c r="AS12" s="13"/>
      <c r="AT12" s="40"/>
      <c r="AU12" s="40"/>
      <c r="AV12" s="4"/>
      <c r="AW12" s="5"/>
      <c r="AX12" s="8"/>
      <c r="AY12" s="8"/>
      <c r="AZ12" s="5"/>
      <c r="BA12" s="5"/>
      <c r="BB12" s="5"/>
      <c r="BC12" s="5"/>
      <c r="BD12" s="5"/>
      <c r="BE12" s="10"/>
      <c r="BF12" s="10"/>
      <c r="BG12" s="10"/>
      <c r="BH12" s="5"/>
      <c r="BI12" s="5"/>
      <c r="BJ12" s="5"/>
      <c r="BK12" s="5"/>
      <c r="BL12" s="14"/>
      <c r="BM12" s="14"/>
      <c r="BN12" s="14"/>
      <c r="BO12" s="8"/>
      <c r="BP12" s="8"/>
      <c r="BQ12" s="8"/>
    </row>
    <row r="13" spans="1:69" ht="14.25" customHeight="1">
      <c r="A13" s="207" t="s">
        <v>22</v>
      </c>
      <c r="B13" s="208"/>
      <c r="C13" s="208"/>
      <c r="D13" s="208"/>
      <c r="E13" s="208"/>
      <c r="F13" s="208"/>
      <c r="G13" s="208"/>
      <c r="H13" s="37" t="s">
        <v>20</v>
      </c>
      <c r="I13" s="184"/>
      <c r="J13" s="185"/>
      <c r="K13" s="185"/>
      <c r="L13" s="185"/>
      <c r="M13" s="184"/>
      <c r="N13" s="185"/>
      <c r="O13" s="185"/>
      <c r="P13" s="186"/>
      <c r="Q13" s="185"/>
      <c r="R13" s="185"/>
      <c r="S13" s="185"/>
      <c r="T13" s="185"/>
      <c r="U13" s="18" t="s">
        <v>0</v>
      </c>
      <c r="V13" s="275">
        <v>0.85</v>
      </c>
      <c r="W13" s="276"/>
      <c r="X13" s="276"/>
      <c r="Y13" s="276"/>
      <c r="Z13" s="277"/>
      <c r="AA13" s="175">
        <f>(I13+M13)*Q13*V13/1000</f>
        <v>0</v>
      </c>
      <c r="AB13" s="175"/>
      <c r="AC13" s="175"/>
      <c r="AD13" s="176" t="s">
        <v>9</v>
      </c>
      <c r="AE13" s="176"/>
      <c r="AF13" s="177"/>
      <c r="AM13" s="10"/>
      <c r="AN13" s="13"/>
      <c r="AO13" s="13"/>
      <c r="AP13" s="13"/>
      <c r="AQ13" s="13"/>
      <c r="AR13" s="13"/>
      <c r="AS13" s="13"/>
      <c r="AT13" s="40"/>
      <c r="AU13" s="40"/>
      <c r="AV13" s="4"/>
      <c r="AW13" s="5"/>
      <c r="AX13" s="8"/>
      <c r="AY13" s="8"/>
      <c r="AZ13" s="5"/>
      <c r="BA13" s="5"/>
      <c r="BB13" s="5"/>
      <c r="BC13" s="5"/>
      <c r="BD13" s="5"/>
      <c r="BE13" s="10"/>
      <c r="BF13" s="10"/>
      <c r="BG13" s="10"/>
      <c r="BH13" s="5"/>
      <c r="BI13" s="5"/>
      <c r="BJ13" s="5"/>
      <c r="BK13" s="5"/>
      <c r="BL13" s="14"/>
      <c r="BM13" s="14"/>
      <c r="BN13" s="14"/>
      <c r="BO13" s="8"/>
      <c r="BP13" s="8"/>
      <c r="BQ13" s="8"/>
    </row>
    <row r="14" spans="1:32" ht="14.25" customHeight="1">
      <c r="A14" s="38"/>
      <c r="H14" s="39" t="s">
        <v>20</v>
      </c>
      <c r="I14" s="212"/>
      <c r="J14" s="213"/>
      <c r="K14" s="213"/>
      <c r="L14" s="213"/>
      <c r="M14" s="212"/>
      <c r="N14" s="213"/>
      <c r="O14" s="213"/>
      <c r="P14" s="215"/>
      <c r="Q14" s="213"/>
      <c r="R14" s="213"/>
      <c r="S14" s="213"/>
      <c r="T14" s="213"/>
      <c r="U14" s="19" t="s">
        <v>0</v>
      </c>
      <c r="V14" s="284">
        <v>0.85</v>
      </c>
      <c r="W14" s="285"/>
      <c r="X14" s="285"/>
      <c r="Y14" s="285"/>
      <c r="Z14" s="286"/>
      <c r="AA14" s="178">
        <f>(I14+M14)*Q14*V14/1000</f>
        <v>0</v>
      </c>
      <c r="AB14" s="178"/>
      <c r="AC14" s="178"/>
      <c r="AD14" s="179" t="s">
        <v>9</v>
      </c>
      <c r="AE14" s="179"/>
      <c r="AF14" s="180"/>
    </row>
    <row r="15" spans="1:69" ht="14.25" customHeight="1">
      <c r="A15" s="38"/>
      <c r="H15" s="39" t="s">
        <v>20</v>
      </c>
      <c r="I15" s="263"/>
      <c r="J15" s="250"/>
      <c r="K15" s="250"/>
      <c r="L15" s="250"/>
      <c r="M15" s="263"/>
      <c r="N15" s="250"/>
      <c r="O15" s="250"/>
      <c r="P15" s="264"/>
      <c r="Q15" s="250"/>
      <c r="R15" s="250"/>
      <c r="S15" s="250"/>
      <c r="T15" s="250"/>
      <c r="U15" s="20" t="s">
        <v>0</v>
      </c>
      <c r="V15" s="251">
        <v>0.85</v>
      </c>
      <c r="W15" s="252"/>
      <c r="X15" s="252"/>
      <c r="Y15" s="252"/>
      <c r="Z15" s="253"/>
      <c r="AA15" s="249">
        <f>(I15+M15)*Q15*V15/1000</f>
        <v>0</v>
      </c>
      <c r="AB15" s="249"/>
      <c r="AC15" s="249"/>
      <c r="AD15" s="222" t="s">
        <v>9</v>
      </c>
      <c r="AE15" s="222"/>
      <c r="AF15" s="223"/>
      <c r="BO15" s="2"/>
      <c r="BP15" s="2"/>
      <c r="BQ15" s="2"/>
    </row>
    <row r="16" spans="1:69" ht="14.25" customHeight="1" thickBot="1">
      <c r="A16" s="38"/>
      <c r="I16" s="41"/>
      <c r="J16" s="3"/>
      <c r="K16" s="3"/>
      <c r="L16" s="43"/>
      <c r="M16" s="41"/>
      <c r="N16" s="3"/>
      <c r="O16" s="3"/>
      <c r="P16" s="43"/>
      <c r="U16" s="43"/>
      <c r="V16" s="41"/>
      <c r="W16" s="3"/>
      <c r="X16" s="224" t="s">
        <v>12</v>
      </c>
      <c r="Y16" s="224"/>
      <c r="Z16" s="225"/>
      <c r="AA16" s="181">
        <f>AA13+AA14+AA15</f>
        <v>0</v>
      </c>
      <c r="AB16" s="181"/>
      <c r="AC16" s="181"/>
      <c r="AD16" s="182" t="s">
        <v>9</v>
      </c>
      <c r="AE16" s="182"/>
      <c r="AF16" s="183"/>
      <c r="AL16" s="12"/>
      <c r="AM16" s="12"/>
      <c r="BO16" s="3"/>
      <c r="BP16" s="3"/>
      <c r="BQ16" s="3"/>
    </row>
    <row r="17" spans="1:69" ht="14.25" customHeight="1">
      <c r="A17" s="207" t="s">
        <v>23</v>
      </c>
      <c r="B17" s="208"/>
      <c r="C17" s="208"/>
      <c r="D17" s="208"/>
      <c r="E17" s="208"/>
      <c r="F17" s="208"/>
      <c r="G17" s="208"/>
      <c r="H17" s="37" t="s">
        <v>20</v>
      </c>
      <c r="I17" s="184"/>
      <c r="J17" s="185"/>
      <c r="K17" s="185"/>
      <c r="L17" s="185"/>
      <c r="M17" s="184"/>
      <c r="N17" s="185"/>
      <c r="O17" s="185"/>
      <c r="P17" s="186"/>
      <c r="Q17" s="185"/>
      <c r="R17" s="185"/>
      <c r="S17" s="185"/>
      <c r="T17" s="185"/>
      <c r="U17" s="18" t="s">
        <v>0</v>
      </c>
      <c r="V17" s="278"/>
      <c r="W17" s="279"/>
      <c r="X17" s="279"/>
      <c r="Y17" s="279"/>
      <c r="Z17" s="280"/>
      <c r="AA17" s="175">
        <f>(I17+M17)*Q17*V17/1000</f>
        <v>0</v>
      </c>
      <c r="AB17" s="175"/>
      <c r="AC17" s="175"/>
      <c r="AD17" s="176" t="s">
        <v>9</v>
      </c>
      <c r="AE17" s="176"/>
      <c r="AF17" s="177"/>
      <c r="AM17" s="10"/>
      <c r="AN17" s="13"/>
      <c r="AO17" s="13"/>
      <c r="AP17" s="13"/>
      <c r="AQ17" s="13"/>
      <c r="AR17" s="13"/>
      <c r="AS17" s="13"/>
      <c r="AT17" s="40"/>
      <c r="AU17" s="40"/>
      <c r="AV17" s="4"/>
      <c r="AW17" s="5"/>
      <c r="AX17" s="8"/>
      <c r="AY17" s="8"/>
      <c r="AZ17" s="5"/>
      <c r="BA17" s="5"/>
      <c r="BB17" s="5"/>
      <c r="BC17" s="5"/>
      <c r="BD17" s="5"/>
      <c r="BE17" s="10"/>
      <c r="BF17" s="10"/>
      <c r="BG17" s="10"/>
      <c r="BH17" s="5"/>
      <c r="BI17" s="5"/>
      <c r="BJ17" s="5"/>
      <c r="BK17" s="5"/>
      <c r="BL17" s="14"/>
      <c r="BM17" s="14"/>
      <c r="BN17" s="14"/>
      <c r="BO17" s="8"/>
      <c r="BP17" s="8"/>
      <c r="BQ17" s="8"/>
    </row>
    <row r="18" spans="1:32" ht="14.25" customHeight="1">
      <c r="A18" s="38"/>
      <c r="H18" s="39" t="s">
        <v>20</v>
      </c>
      <c r="I18" s="212"/>
      <c r="J18" s="213"/>
      <c r="K18" s="213"/>
      <c r="L18" s="213"/>
      <c r="M18" s="212"/>
      <c r="N18" s="213"/>
      <c r="O18" s="213"/>
      <c r="P18" s="215"/>
      <c r="Q18" s="213"/>
      <c r="R18" s="213"/>
      <c r="S18" s="213"/>
      <c r="T18" s="213"/>
      <c r="U18" s="19" t="s">
        <v>0</v>
      </c>
      <c r="V18" s="287"/>
      <c r="W18" s="288"/>
      <c r="X18" s="288"/>
      <c r="Y18" s="288"/>
      <c r="Z18" s="289"/>
      <c r="AA18" s="178">
        <f>(I18+M18)*Q18*V18/1000</f>
        <v>0</v>
      </c>
      <c r="AB18" s="178"/>
      <c r="AC18" s="178"/>
      <c r="AD18" s="179" t="s">
        <v>9</v>
      </c>
      <c r="AE18" s="179"/>
      <c r="AF18" s="180"/>
    </row>
    <row r="19" spans="1:69" ht="14.25" customHeight="1">
      <c r="A19" s="38"/>
      <c r="H19" s="39" t="s">
        <v>20</v>
      </c>
      <c r="I19" s="263"/>
      <c r="J19" s="250"/>
      <c r="K19" s="250"/>
      <c r="L19" s="250"/>
      <c r="M19" s="263"/>
      <c r="N19" s="250"/>
      <c r="O19" s="250"/>
      <c r="P19" s="264"/>
      <c r="Q19" s="250"/>
      <c r="R19" s="250"/>
      <c r="S19" s="250"/>
      <c r="T19" s="250"/>
      <c r="U19" s="20" t="s">
        <v>0</v>
      </c>
      <c r="V19" s="281"/>
      <c r="W19" s="282"/>
      <c r="X19" s="282"/>
      <c r="Y19" s="282"/>
      <c r="Z19" s="283"/>
      <c r="AA19" s="249">
        <f>(I19+M19)*Q19*V19/1000</f>
        <v>0</v>
      </c>
      <c r="AB19" s="249"/>
      <c r="AC19" s="249"/>
      <c r="AD19" s="222" t="s">
        <v>9</v>
      </c>
      <c r="AE19" s="222"/>
      <c r="AF19" s="223"/>
      <c r="AM19" s="10"/>
      <c r="AW19" s="5"/>
      <c r="AX19" s="8"/>
      <c r="AY19" s="8"/>
      <c r="AZ19" s="5"/>
      <c r="BA19" s="5"/>
      <c r="BB19" s="5"/>
      <c r="BC19" s="5"/>
      <c r="BD19" s="5"/>
      <c r="BE19" s="10"/>
      <c r="BF19" s="10"/>
      <c r="BG19" s="10"/>
      <c r="BH19" s="5"/>
      <c r="BI19" s="5"/>
      <c r="BJ19" s="5"/>
      <c r="BK19" s="5"/>
      <c r="BL19" s="14"/>
      <c r="BM19" s="14"/>
      <c r="BN19" s="14"/>
      <c r="BO19" s="8"/>
      <c r="BP19" s="8"/>
      <c r="BQ19" s="8"/>
    </row>
    <row r="20" spans="1:32" ht="14.25" customHeight="1" thickBo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224" t="s">
        <v>12</v>
      </c>
      <c r="Y20" s="224"/>
      <c r="Z20" s="224"/>
      <c r="AA20" s="181">
        <f>AA17+AA18+AA19</f>
        <v>0</v>
      </c>
      <c r="AB20" s="181"/>
      <c r="AC20" s="181"/>
      <c r="AD20" s="182" t="s">
        <v>9</v>
      </c>
      <c r="AE20" s="182"/>
      <c r="AF20" s="183"/>
    </row>
    <row r="21" spans="1:32" ht="14.25" customHeight="1">
      <c r="A21" s="203" t="s">
        <v>24</v>
      </c>
      <c r="B21" s="204"/>
      <c r="C21" s="204"/>
      <c r="D21" s="204"/>
      <c r="E21" s="204"/>
      <c r="F21" s="204"/>
      <c r="G21" s="204"/>
      <c r="H21" s="20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6"/>
      <c r="Y21" s="46"/>
      <c r="Z21" s="46"/>
      <c r="AA21" s="21"/>
      <c r="AB21" s="21"/>
      <c r="AC21" s="21"/>
      <c r="AD21" s="22"/>
      <c r="AE21" s="22"/>
      <c r="AF21" s="23"/>
    </row>
    <row r="22" spans="1:32" ht="14.25" customHeight="1">
      <c r="A22" s="205"/>
      <c r="B22" s="206"/>
      <c r="C22" s="206"/>
      <c r="D22" s="206"/>
      <c r="E22" s="206"/>
      <c r="F22" s="206"/>
      <c r="G22" s="206"/>
      <c r="H22" s="206"/>
      <c r="I22" s="11"/>
      <c r="AD22" s="3"/>
      <c r="AE22" s="3"/>
      <c r="AF22" s="47"/>
    </row>
    <row r="23" spans="1:32" ht="14.25" customHeight="1">
      <c r="A23" s="38"/>
      <c r="B23" s="218" t="s">
        <v>2</v>
      </c>
      <c r="C23" s="219"/>
      <c r="D23" s="219"/>
      <c r="E23" s="219"/>
      <c r="F23" s="219"/>
      <c r="G23" s="219"/>
      <c r="H23" s="219"/>
      <c r="I23" s="220" t="s">
        <v>3</v>
      </c>
      <c r="J23" s="220"/>
      <c r="K23" s="152" t="s">
        <v>4</v>
      </c>
      <c r="L23" s="220" t="s">
        <v>5</v>
      </c>
      <c r="M23" s="220"/>
      <c r="N23" s="152" t="s">
        <v>4</v>
      </c>
      <c r="O23" s="220" t="s">
        <v>6</v>
      </c>
      <c r="P23" s="220"/>
      <c r="Q23" s="24" t="s">
        <v>7</v>
      </c>
      <c r="R23" s="221" t="str">
        <f>IF(I23="L","-",I23*L23*O23)</f>
        <v>-</v>
      </c>
      <c r="S23" s="221"/>
      <c r="T23" s="221"/>
      <c r="U23" s="221"/>
      <c r="V23" s="226" t="s">
        <v>8</v>
      </c>
      <c r="W23" s="226"/>
      <c r="X23" s="227" t="s">
        <v>1</v>
      </c>
      <c r="Y23" s="227"/>
      <c r="Z23" s="227"/>
      <c r="AA23" s="228" t="str">
        <f>IF(R23="-","0",R23*190/1000)</f>
        <v>0</v>
      </c>
      <c r="AB23" s="228"/>
      <c r="AC23" s="228"/>
      <c r="AD23" s="216" t="s">
        <v>9</v>
      </c>
      <c r="AE23" s="216"/>
      <c r="AF23" s="217"/>
    </row>
    <row r="24" spans="1:32" ht="14.25" customHeight="1">
      <c r="A24" s="38"/>
      <c r="B24" s="209" t="s">
        <v>10</v>
      </c>
      <c r="C24" s="210"/>
      <c r="D24" s="210"/>
      <c r="E24" s="210"/>
      <c r="F24" s="210"/>
      <c r="G24" s="210"/>
      <c r="H24" s="210"/>
      <c r="I24" s="214" t="s">
        <v>3</v>
      </c>
      <c r="J24" s="214"/>
      <c r="K24" s="153" t="s">
        <v>4</v>
      </c>
      <c r="L24" s="214" t="s">
        <v>5</v>
      </c>
      <c r="M24" s="214"/>
      <c r="N24" s="153" t="s">
        <v>4</v>
      </c>
      <c r="O24" s="214" t="s">
        <v>6</v>
      </c>
      <c r="P24" s="214"/>
      <c r="Q24" s="25" t="s">
        <v>7</v>
      </c>
      <c r="R24" s="261" t="str">
        <f>IF(I24="L","-",I24*L24*O24)</f>
        <v>-</v>
      </c>
      <c r="S24" s="261"/>
      <c r="T24" s="261"/>
      <c r="U24" s="261"/>
      <c r="V24" s="238" t="s">
        <v>8</v>
      </c>
      <c r="W24" s="238"/>
      <c r="X24" s="239" t="s">
        <v>1</v>
      </c>
      <c r="Y24" s="239"/>
      <c r="Z24" s="239"/>
      <c r="AA24" s="178" t="str">
        <f>IF(R24="-","0",R24*190/1000)</f>
        <v>0</v>
      </c>
      <c r="AB24" s="178"/>
      <c r="AC24" s="178"/>
      <c r="AD24" s="179" t="s">
        <v>9</v>
      </c>
      <c r="AE24" s="179"/>
      <c r="AF24" s="180"/>
    </row>
    <row r="25" spans="1:32" ht="14.25" customHeight="1">
      <c r="A25" s="38"/>
      <c r="B25" s="201" t="s">
        <v>11</v>
      </c>
      <c r="C25" s="202"/>
      <c r="D25" s="202"/>
      <c r="E25" s="202"/>
      <c r="F25" s="202"/>
      <c r="G25" s="202"/>
      <c r="H25" s="202"/>
      <c r="I25" s="211" t="s">
        <v>3</v>
      </c>
      <c r="J25" s="211"/>
      <c r="K25" s="154" t="s">
        <v>4</v>
      </c>
      <c r="L25" s="211" t="s">
        <v>5</v>
      </c>
      <c r="M25" s="211"/>
      <c r="N25" s="154" t="s">
        <v>4</v>
      </c>
      <c r="O25" s="211" t="s">
        <v>6</v>
      </c>
      <c r="P25" s="211"/>
      <c r="Q25" s="26" t="s">
        <v>7</v>
      </c>
      <c r="R25" s="233" t="str">
        <f>IF(I25="L","-",I25*L25*O25)</f>
        <v>-</v>
      </c>
      <c r="S25" s="233"/>
      <c r="T25" s="233"/>
      <c r="U25" s="233"/>
      <c r="V25" s="234" t="s">
        <v>8</v>
      </c>
      <c r="W25" s="234"/>
      <c r="X25" s="231" t="s">
        <v>1</v>
      </c>
      <c r="Y25" s="231"/>
      <c r="Z25" s="231"/>
      <c r="AA25" s="232" t="str">
        <f>IF(R25="-","0",R25*190/1000)</f>
        <v>0</v>
      </c>
      <c r="AB25" s="232"/>
      <c r="AC25" s="232"/>
      <c r="AD25" s="235" t="s">
        <v>9</v>
      </c>
      <c r="AE25" s="235"/>
      <c r="AF25" s="236"/>
    </row>
    <row r="26" spans="1:32" ht="14.25" customHeight="1" thickBot="1">
      <c r="A26" s="38"/>
      <c r="X26" s="229" t="s">
        <v>12</v>
      </c>
      <c r="Y26" s="229"/>
      <c r="Z26" s="229"/>
      <c r="AA26" s="230">
        <f>AA23+AA24+AA25</f>
        <v>0</v>
      </c>
      <c r="AB26" s="230"/>
      <c r="AC26" s="230"/>
      <c r="AD26" s="259" t="s">
        <v>9</v>
      </c>
      <c r="AE26" s="259"/>
      <c r="AF26" s="260"/>
    </row>
    <row r="27" spans="1:63" ht="14.25" customHeight="1">
      <c r="A27" s="203" t="s">
        <v>25</v>
      </c>
      <c r="B27" s="204"/>
      <c r="C27" s="204"/>
      <c r="D27" s="204"/>
      <c r="E27" s="204"/>
      <c r="F27" s="204"/>
      <c r="G27" s="204"/>
      <c r="H27" s="204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/>
      <c r="AM27" s="15"/>
      <c r="AN27" s="15"/>
      <c r="AO27" s="15"/>
      <c r="AP27" s="15"/>
      <c r="AQ27" s="15"/>
      <c r="AR27" s="15"/>
      <c r="AS27" s="15"/>
      <c r="AT27" s="15"/>
      <c r="BG27" s="9"/>
      <c r="BH27" s="9"/>
      <c r="BI27" s="9"/>
      <c r="BJ27" s="9"/>
      <c r="BK27" s="9"/>
    </row>
    <row r="28" spans="1:63" ht="14.25" customHeight="1">
      <c r="A28" s="205"/>
      <c r="B28" s="206"/>
      <c r="C28" s="206"/>
      <c r="D28" s="206"/>
      <c r="E28" s="206"/>
      <c r="F28" s="206"/>
      <c r="G28" s="206"/>
      <c r="H28" s="206"/>
      <c r="AD28" s="3"/>
      <c r="AE28" s="3"/>
      <c r="AF28" s="47"/>
      <c r="AX28" s="9"/>
      <c r="AY28" s="9"/>
      <c r="AZ28" s="9"/>
      <c r="BA28" s="9"/>
      <c r="BB28" s="9"/>
      <c r="BC28" s="9"/>
      <c r="BD28" s="9"/>
      <c r="BE28" s="9"/>
      <c r="BF28" s="9"/>
      <c r="BG28" s="9"/>
      <c r="BI28" s="9"/>
      <c r="BJ28" s="9"/>
      <c r="BK28" s="9"/>
    </row>
    <row r="29" spans="1:38" ht="14.25" customHeight="1">
      <c r="A29" s="38"/>
      <c r="B29" s="218" t="s">
        <v>2</v>
      </c>
      <c r="C29" s="219"/>
      <c r="D29" s="219"/>
      <c r="E29" s="219"/>
      <c r="F29" s="219"/>
      <c r="G29" s="219"/>
      <c r="H29" s="219"/>
      <c r="I29" s="220" t="s">
        <v>3</v>
      </c>
      <c r="J29" s="220"/>
      <c r="K29" s="24" t="s">
        <v>4</v>
      </c>
      <c r="L29" s="220" t="s">
        <v>5</v>
      </c>
      <c r="M29" s="220"/>
      <c r="N29" s="24" t="s">
        <v>4</v>
      </c>
      <c r="O29" s="220" t="s">
        <v>6</v>
      </c>
      <c r="P29" s="220"/>
      <c r="Q29" s="24" t="s">
        <v>7</v>
      </c>
      <c r="R29" s="240" t="str">
        <f>IF(I29="L","-",I29*L29*O29)</f>
        <v>-</v>
      </c>
      <c r="S29" s="240"/>
      <c r="T29" s="240"/>
      <c r="U29" s="240"/>
      <c r="V29" s="226" t="s">
        <v>8</v>
      </c>
      <c r="W29" s="226"/>
      <c r="X29" s="227" t="s">
        <v>1</v>
      </c>
      <c r="Y29" s="227"/>
      <c r="Z29" s="227"/>
      <c r="AA29" s="228" t="str">
        <f>IF(R29="-","0",R29*220/1000)</f>
        <v>0</v>
      </c>
      <c r="AB29" s="228"/>
      <c r="AC29" s="228"/>
      <c r="AD29" s="216" t="s">
        <v>9</v>
      </c>
      <c r="AE29" s="216"/>
      <c r="AF29" s="217"/>
      <c r="AL29" s="15"/>
    </row>
    <row r="30" spans="1:32" ht="14.25" customHeight="1">
      <c r="A30" s="38"/>
      <c r="B30" s="209" t="s">
        <v>10</v>
      </c>
      <c r="C30" s="210"/>
      <c r="D30" s="210"/>
      <c r="E30" s="210"/>
      <c r="F30" s="210"/>
      <c r="G30" s="210"/>
      <c r="H30" s="210"/>
      <c r="I30" s="214" t="s">
        <v>3</v>
      </c>
      <c r="J30" s="214"/>
      <c r="K30" s="25" t="s">
        <v>4</v>
      </c>
      <c r="L30" s="214" t="s">
        <v>5</v>
      </c>
      <c r="M30" s="214"/>
      <c r="N30" s="25" t="s">
        <v>4</v>
      </c>
      <c r="O30" s="214" t="s">
        <v>6</v>
      </c>
      <c r="P30" s="214"/>
      <c r="Q30" s="25" t="s">
        <v>7</v>
      </c>
      <c r="R30" s="237" t="str">
        <f>IF(I30="L","-",I30*L30*O30)</f>
        <v>-</v>
      </c>
      <c r="S30" s="237"/>
      <c r="T30" s="237"/>
      <c r="U30" s="237"/>
      <c r="V30" s="238" t="s">
        <v>8</v>
      </c>
      <c r="W30" s="238"/>
      <c r="X30" s="239" t="s">
        <v>1</v>
      </c>
      <c r="Y30" s="239"/>
      <c r="Z30" s="239"/>
      <c r="AA30" s="178" t="str">
        <f>IF(R30="-","0",R30*220/1000)</f>
        <v>0</v>
      </c>
      <c r="AB30" s="178"/>
      <c r="AC30" s="178"/>
      <c r="AD30" s="179" t="s">
        <v>9</v>
      </c>
      <c r="AE30" s="179"/>
      <c r="AF30" s="180"/>
    </row>
    <row r="31" spans="1:32" ht="14.25" customHeight="1">
      <c r="A31" s="38"/>
      <c r="B31" s="201" t="s">
        <v>11</v>
      </c>
      <c r="C31" s="202"/>
      <c r="D31" s="202"/>
      <c r="E31" s="202"/>
      <c r="F31" s="202"/>
      <c r="G31" s="202"/>
      <c r="H31" s="202"/>
      <c r="I31" s="211" t="s">
        <v>3</v>
      </c>
      <c r="J31" s="211"/>
      <c r="K31" s="26" t="s">
        <v>4</v>
      </c>
      <c r="L31" s="211" t="s">
        <v>5</v>
      </c>
      <c r="M31" s="211"/>
      <c r="N31" s="26" t="s">
        <v>4</v>
      </c>
      <c r="O31" s="211" t="s">
        <v>6</v>
      </c>
      <c r="P31" s="211"/>
      <c r="Q31" s="26" t="s">
        <v>7</v>
      </c>
      <c r="R31" s="254" t="str">
        <f>IF(I31="L","-",I31*L31*O31)</f>
        <v>-</v>
      </c>
      <c r="S31" s="254"/>
      <c r="T31" s="254"/>
      <c r="U31" s="254"/>
      <c r="V31" s="234" t="s">
        <v>8</v>
      </c>
      <c r="W31" s="234"/>
      <c r="X31" s="241" t="s">
        <v>1</v>
      </c>
      <c r="Y31" s="241"/>
      <c r="Z31" s="241"/>
      <c r="AA31" s="232" t="str">
        <f>IF(R31="-","0",R31*220/1000)</f>
        <v>0</v>
      </c>
      <c r="AB31" s="232"/>
      <c r="AC31" s="232"/>
      <c r="AD31" s="235" t="s">
        <v>9</v>
      </c>
      <c r="AE31" s="235"/>
      <c r="AF31" s="236"/>
    </row>
    <row r="32" spans="1:32" ht="14.25" customHeight="1" thickBo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224" t="s">
        <v>12</v>
      </c>
      <c r="Y32" s="224"/>
      <c r="Z32" s="224"/>
      <c r="AA32" s="255">
        <f>AA29+AA30+AA31</f>
        <v>0</v>
      </c>
      <c r="AB32" s="255"/>
      <c r="AC32" s="255"/>
      <c r="AD32" s="256" t="s">
        <v>9</v>
      </c>
      <c r="AE32" s="256"/>
      <c r="AF32" s="257"/>
    </row>
    <row r="33" spans="1:32" ht="14.25" customHeight="1">
      <c r="A33" s="193" t="s">
        <v>26</v>
      </c>
      <c r="B33" s="194"/>
      <c r="C33" s="194"/>
      <c r="D33" s="194"/>
      <c r="E33" s="194"/>
      <c r="F33" s="194"/>
      <c r="G33" s="194"/>
      <c r="H33" s="194"/>
      <c r="I33" s="194"/>
      <c r="J33" s="194"/>
      <c r="K33" s="48"/>
      <c r="L33" s="48"/>
      <c r="M33" s="48"/>
      <c r="N33" s="48"/>
      <c r="AF33" s="49"/>
    </row>
    <row r="34" spans="1:32" ht="14.25" customHeight="1">
      <c r="A34" s="195"/>
      <c r="B34" s="196"/>
      <c r="C34" s="196"/>
      <c r="D34" s="196"/>
      <c r="E34" s="196"/>
      <c r="F34" s="196"/>
      <c r="G34" s="196"/>
      <c r="H34" s="196"/>
      <c r="I34" s="196"/>
      <c r="J34" s="196"/>
      <c r="K34" s="3"/>
      <c r="L34" s="3"/>
      <c r="M34" s="3"/>
      <c r="N34" s="3"/>
      <c r="AF34" s="47"/>
    </row>
    <row r="35" spans="1:32" ht="14.25" customHeight="1" thickBot="1">
      <c r="A35" s="44"/>
      <c r="B35" s="45"/>
      <c r="C35" s="45"/>
      <c r="D35" s="45"/>
      <c r="E35" s="45"/>
      <c r="F35" s="45"/>
      <c r="G35" s="45"/>
      <c r="H35" s="45"/>
      <c r="I35" s="197"/>
      <c r="J35" s="197"/>
      <c r="K35" s="197"/>
      <c r="L35" s="197"/>
      <c r="M35" s="197"/>
      <c r="N35" s="197"/>
      <c r="O35" s="200" t="s">
        <v>28</v>
      </c>
      <c r="P35" s="200"/>
      <c r="Q35" s="200"/>
      <c r="R35" s="199">
        <v>28</v>
      </c>
      <c r="S35" s="199"/>
      <c r="T35" s="198" t="s">
        <v>27</v>
      </c>
      <c r="U35" s="198"/>
      <c r="V35" s="198"/>
      <c r="W35" s="198"/>
      <c r="X35" s="258" t="s">
        <v>1</v>
      </c>
      <c r="Y35" s="258"/>
      <c r="Z35" s="258"/>
      <c r="AA35" s="255">
        <f>I35*R35/100</f>
        <v>0</v>
      </c>
      <c r="AB35" s="255"/>
      <c r="AC35" s="255"/>
      <c r="AD35" s="256" t="s">
        <v>9</v>
      </c>
      <c r="AE35" s="256"/>
      <c r="AF35" s="257"/>
    </row>
    <row r="36" spans="1:32" ht="14.25" customHeight="1">
      <c r="A36" s="189" t="s">
        <v>30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87">
        <f>AA12+AA16+AA20+AA26+AA32+AA35</f>
        <v>0</v>
      </c>
      <c r="AA36" s="187"/>
      <c r="AB36" s="187"/>
      <c r="AC36" s="187"/>
      <c r="AD36" s="242" t="s">
        <v>29</v>
      </c>
      <c r="AE36" s="242"/>
      <c r="AF36" s="243"/>
    </row>
    <row r="37" spans="1:48" ht="14.25" customHeight="1" thickBo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88"/>
      <c r="AA37" s="188"/>
      <c r="AB37" s="188"/>
      <c r="AC37" s="188"/>
      <c r="AD37" s="244"/>
      <c r="AE37" s="244"/>
      <c r="AF37" s="245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1:66" ht="14.25" customHeight="1">
      <c r="A38" s="171" t="s">
        <v>85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J38" s="3"/>
      <c r="AK38" s="3"/>
      <c r="AL38" s="3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36:66" ht="14.25" customHeight="1"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36:66" ht="14.25" customHeight="1">
      <c r="AJ40" s="3"/>
      <c r="AK40" s="3"/>
      <c r="AL40" s="3"/>
      <c r="AM40" s="3"/>
      <c r="AN40" s="3"/>
      <c r="AO40" s="3"/>
      <c r="AP40" s="28"/>
      <c r="AQ40" s="28"/>
      <c r="AR40" s="28"/>
      <c r="AS40" s="28"/>
      <c r="AT40" s="28"/>
      <c r="AU40" s="28"/>
      <c r="AV40" s="29"/>
      <c r="AW40" s="29"/>
      <c r="AX40" s="29"/>
      <c r="AY40" s="29"/>
      <c r="AZ40" s="29"/>
      <c r="BA40" s="29"/>
      <c r="BB40" s="29"/>
      <c r="BC40" s="29"/>
      <c r="BD40" s="30"/>
      <c r="BE40" s="30"/>
      <c r="BF40" s="30"/>
      <c r="BG40" s="8"/>
      <c r="BH40" s="8"/>
      <c r="BI40" s="8"/>
      <c r="BJ40" s="3"/>
      <c r="BK40" s="3"/>
      <c r="BL40" s="3"/>
      <c r="BM40" s="3"/>
      <c r="BN40" s="3"/>
    </row>
    <row r="41" spans="36:66" ht="14.25" customHeight="1">
      <c r="AJ41" s="3"/>
      <c r="AK41" s="3"/>
      <c r="AL41" s="31"/>
      <c r="AM41" s="3"/>
      <c r="AN41" s="32"/>
      <c r="AO41" s="32"/>
      <c r="AP41" s="28"/>
      <c r="AQ41" s="28"/>
      <c r="AR41" s="28"/>
      <c r="AS41" s="28"/>
      <c r="AT41" s="28"/>
      <c r="AU41" s="28"/>
      <c r="AV41" s="28"/>
      <c r="AW41" s="29"/>
      <c r="AX41" s="29"/>
      <c r="AY41" s="29"/>
      <c r="AZ41" s="29"/>
      <c r="BA41" s="29"/>
      <c r="BB41" s="29"/>
      <c r="BC41" s="29"/>
      <c r="BD41" s="30"/>
      <c r="BE41" s="30"/>
      <c r="BF41" s="30"/>
      <c r="BG41" s="8"/>
      <c r="BH41" s="8"/>
      <c r="BI41" s="8"/>
      <c r="BJ41" s="3"/>
      <c r="BK41" s="3"/>
      <c r="BL41" s="3"/>
      <c r="BM41" s="3"/>
      <c r="BN41" s="3"/>
    </row>
    <row r="42" spans="36:66" ht="14.25" customHeight="1">
      <c r="AJ42" s="3"/>
      <c r="AK42" s="3"/>
      <c r="AL42" s="27"/>
      <c r="AM42" s="3"/>
      <c r="AN42" s="3"/>
      <c r="AO42" s="3"/>
      <c r="AP42" s="28"/>
      <c r="AQ42" s="28"/>
      <c r="AR42" s="28"/>
      <c r="AS42" s="28"/>
      <c r="AT42" s="28"/>
      <c r="AU42" s="28"/>
      <c r="AV42" s="28"/>
      <c r="AW42" s="29"/>
      <c r="AX42" s="29"/>
      <c r="AY42" s="29"/>
      <c r="AZ42" s="29"/>
      <c r="BA42" s="29"/>
      <c r="BB42" s="29"/>
      <c r="BC42" s="29"/>
      <c r="BD42" s="30"/>
      <c r="BE42" s="30"/>
      <c r="BF42" s="30"/>
      <c r="BG42" s="8"/>
      <c r="BH42" s="8"/>
      <c r="BI42" s="8"/>
      <c r="BJ42" s="3"/>
      <c r="BK42" s="3"/>
      <c r="BL42" s="3"/>
      <c r="BM42" s="3"/>
      <c r="BN42" s="3"/>
    </row>
    <row r="43" spans="36:66" ht="14.25" customHeight="1"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8"/>
      <c r="AW43" s="3"/>
      <c r="AX43" s="3"/>
      <c r="AY43" s="3"/>
      <c r="AZ43" s="28"/>
      <c r="BA43" s="28"/>
      <c r="BB43" s="28"/>
      <c r="BC43" s="28"/>
      <c r="BD43" s="33"/>
      <c r="BE43" s="33"/>
      <c r="BF43" s="33"/>
      <c r="BG43" s="34"/>
      <c r="BH43" s="34"/>
      <c r="BI43" s="34"/>
      <c r="BJ43" s="3"/>
      <c r="BK43" s="3"/>
      <c r="BL43" s="3"/>
      <c r="BM43" s="3"/>
      <c r="BN43" s="3"/>
    </row>
    <row r="44" spans="36:66" ht="14.25" customHeight="1">
      <c r="AJ44" s="3"/>
      <c r="AK44" s="3"/>
      <c r="AL44" s="3"/>
      <c r="AM44" s="3"/>
      <c r="AN44" s="3"/>
      <c r="AO44" s="3"/>
      <c r="AP44" s="28"/>
      <c r="AQ44" s="28"/>
      <c r="AR44" s="28"/>
      <c r="AS44" s="28"/>
      <c r="AT44" s="28"/>
      <c r="AU44" s="28"/>
      <c r="AV44" s="28"/>
      <c r="AW44" s="29"/>
      <c r="AX44" s="29"/>
      <c r="AY44" s="29"/>
      <c r="AZ44" s="29"/>
      <c r="BA44" s="29"/>
      <c r="BB44" s="29"/>
      <c r="BC44" s="29"/>
      <c r="BD44" s="30"/>
      <c r="BE44" s="30"/>
      <c r="BF44" s="30"/>
      <c r="BG44" s="8"/>
      <c r="BH44" s="8"/>
      <c r="BI44" s="8"/>
      <c r="BJ44" s="3"/>
      <c r="BK44" s="3"/>
      <c r="BL44" s="3"/>
      <c r="BM44" s="3"/>
      <c r="BN44" s="3"/>
    </row>
    <row r="45" spans="36:66" ht="14.25" customHeight="1"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8"/>
      <c r="AW45" s="3"/>
      <c r="AX45" s="3"/>
      <c r="AY45" s="3"/>
      <c r="AZ45" s="28"/>
      <c r="BA45" s="28"/>
      <c r="BB45" s="28"/>
      <c r="BC45" s="28"/>
      <c r="BD45" s="33"/>
      <c r="BE45" s="33"/>
      <c r="BF45" s="33"/>
      <c r="BG45" s="34"/>
      <c r="BH45" s="34"/>
      <c r="BI45" s="34"/>
      <c r="BJ45" s="3"/>
      <c r="BK45" s="3"/>
      <c r="BL45" s="3"/>
      <c r="BM45" s="3"/>
      <c r="BN45" s="3"/>
    </row>
    <row r="46" spans="36:66" ht="14.25" customHeight="1">
      <c r="AJ46" s="3"/>
      <c r="AK46" s="3"/>
      <c r="AL46" s="3"/>
      <c r="AM46" s="3"/>
      <c r="AN46" s="3"/>
      <c r="AO46" s="3"/>
      <c r="AP46" s="28"/>
      <c r="AQ46" s="28"/>
      <c r="AR46" s="28"/>
      <c r="AS46" s="28"/>
      <c r="AT46" s="28"/>
      <c r="AU46" s="28"/>
      <c r="AV46" s="29"/>
      <c r="AW46" s="29"/>
      <c r="AX46" s="29"/>
      <c r="AY46" s="29"/>
      <c r="AZ46" s="29"/>
      <c r="BA46" s="29"/>
      <c r="BB46" s="29"/>
      <c r="BC46" s="29"/>
      <c r="BD46" s="30"/>
      <c r="BE46" s="30"/>
      <c r="BF46" s="30"/>
      <c r="BG46" s="8"/>
      <c r="BH46" s="8"/>
      <c r="BI46" s="8"/>
      <c r="BJ46" s="3"/>
      <c r="BK46" s="3"/>
      <c r="BL46" s="3"/>
      <c r="BM46" s="3"/>
      <c r="BN46" s="3"/>
    </row>
    <row r="47" spans="36:66" ht="14.25" customHeight="1">
      <c r="AJ47" s="3"/>
      <c r="AK47" s="3"/>
      <c r="AL47" s="3"/>
      <c r="AM47" s="3"/>
      <c r="AN47" s="3"/>
      <c r="AO47" s="3"/>
      <c r="AP47" s="28"/>
      <c r="AQ47" s="28"/>
      <c r="AR47" s="28"/>
      <c r="AS47" s="28"/>
      <c r="AT47" s="28"/>
      <c r="AU47" s="28"/>
      <c r="AV47" s="28"/>
      <c r="AW47" s="29"/>
      <c r="AX47" s="29"/>
      <c r="AY47" s="29"/>
      <c r="AZ47" s="29"/>
      <c r="BA47" s="29"/>
      <c r="BB47" s="29"/>
      <c r="BC47" s="29"/>
      <c r="BD47" s="30"/>
      <c r="BE47" s="30"/>
      <c r="BF47" s="30"/>
      <c r="BG47" s="8"/>
      <c r="BH47" s="8"/>
      <c r="BI47" s="8"/>
      <c r="BJ47" s="3"/>
      <c r="BK47" s="3"/>
      <c r="BL47" s="3"/>
      <c r="BM47" s="3"/>
      <c r="BN47" s="3"/>
    </row>
    <row r="48" spans="36:66" ht="14.25" customHeight="1">
      <c r="AJ48" s="3"/>
      <c r="AK48" s="3"/>
      <c r="AL48" s="3"/>
      <c r="AM48" s="3"/>
      <c r="AN48" s="3"/>
      <c r="AO48" s="3"/>
      <c r="AP48" s="28"/>
      <c r="AQ48" s="28"/>
      <c r="AR48" s="28"/>
      <c r="AS48" s="3"/>
      <c r="AT48" s="3"/>
      <c r="AU48" s="3"/>
      <c r="AV48" s="28"/>
      <c r="AW48" s="3"/>
      <c r="AX48" s="3"/>
      <c r="AY48" s="3"/>
      <c r="AZ48" s="3"/>
      <c r="BA48" s="28"/>
      <c r="BB48" s="28"/>
      <c r="BC48" s="28"/>
      <c r="BD48" s="35"/>
      <c r="BE48" s="35"/>
      <c r="BF48" s="35"/>
      <c r="BG48" s="34"/>
      <c r="BH48" s="34"/>
      <c r="BI48" s="34"/>
      <c r="BJ48" s="3"/>
      <c r="BK48" s="3"/>
      <c r="BL48" s="3"/>
      <c r="BM48" s="3"/>
      <c r="BN48" s="3"/>
    </row>
    <row r="49" spans="36:66" ht="14.25" customHeight="1"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36:66" ht="14.25" customHeight="1"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</sheetData>
  <sheetProtection password="CC3D" sheet="1" objects="1" scenarios="1"/>
  <mergeCells count="146">
    <mergeCell ref="M19:P19"/>
    <mergeCell ref="Q19:T19"/>
    <mergeCell ref="V19:Z19"/>
    <mergeCell ref="I18:L18"/>
    <mergeCell ref="Q10:T10"/>
    <mergeCell ref="V10:Z10"/>
    <mergeCell ref="Q18:T18"/>
    <mergeCell ref="V18:Z18"/>
    <mergeCell ref="V14:Z14"/>
    <mergeCell ref="I15:L15"/>
    <mergeCell ref="V9:Z9"/>
    <mergeCell ref="I17:L17"/>
    <mergeCell ref="M17:P17"/>
    <mergeCell ref="Q17:T17"/>
    <mergeCell ref="V17:Z17"/>
    <mergeCell ref="Q14:T14"/>
    <mergeCell ref="V13:Z13"/>
    <mergeCell ref="M15:P15"/>
    <mergeCell ref="Q15:T15"/>
    <mergeCell ref="V15:Z15"/>
    <mergeCell ref="AA15:AC15"/>
    <mergeCell ref="AD15:AF15"/>
    <mergeCell ref="B1:AF3"/>
    <mergeCell ref="I10:L10"/>
    <mergeCell ref="I11:L11"/>
    <mergeCell ref="M10:P10"/>
    <mergeCell ref="M11:P11"/>
    <mergeCell ref="V6:Z8"/>
    <mergeCell ref="I7:L8"/>
    <mergeCell ref="M7:P8"/>
    <mergeCell ref="AD26:AF26"/>
    <mergeCell ref="I9:L9"/>
    <mergeCell ref="M9:P9"/>
    <mergeCell ref="AA9:AC9"/>
    <mergeCell ref="AD9:AF9"/>
    <mergeCell ref="AD25:AF25"/>
    <mergeCell ref="R24:U24"/>
    <mergeCell ref="V24:W24"/>
    <mergeCell ref="X24:Z24"/>
    <mergeCell ref="O25:P25"/>
    <mergeCell ref="X32:Z32"/>
    <mergeCell ref="AA32:AC32"/>
    <mergeCell ref="AD32:AF32"/>
    <mergeCell ref="X35:Z35"/>
    <mergeCell ref="AA35:AC35"/>
    <mergeCell ref="AD35:AF35"/>
    <mergeCell ref="AD36:AF37"/>
    <mergeCell ref="Q6:U8"/>
    <mergeCell ref="Q9:T9"/>
    <mergeCell ref="AA10:AC10"/>
    <mergeCell ref="AA11:AC11"/>
    <mergeCell ref="Q11:T11"/>
    <mergeCell ref="V11:Z11"/>
    <mergeCell ref="AD30:AF30"/>
    <mergeCell ref="R31:U31"/>
    <mergeCell ref="V31:W31"/>
    <mergeCell ref="B31:H31"/>
    <mergeCell ref="I31:J31"/>
    <mergeCell ref="L31:M31"/>
    <mergeCell ref="O31:P31"/>
    <mergeCell ref="X31:Z31"/>
    <mergeCell ref="AA31:AC31"/>
    <mergeCell ref="AD31:AF31"/>
    <mergeCell ref="R30:U30"/>
    <mergeCell ref="V30:W30"/>
    <mergeCell ref="X30:Z30"/>
    <mergeCell ref="AA30:AC30"/>
    <mergeCell ref="AD29:AF29"/>
    <mergeCell ref="V29:W29"/>
    <mergeCell ref="X29:Z29"/>
    <mergeCell ref="AA29:AC29"/>
    <mergeCell ref="R29:U29"/>
    <mergeCell ref="B30:H30"/>
    <mergeCell ref="I30:J30"/>
    <mergeCell ref="L30:M30"/>
    <mergeCell ref="O30:P30"/>
    <mergeCell ref="B29:H29"/>
    <mergeCell ref="I29:J29"/>
    <mergeCell ref="L29:M29"/>
    <mergeCell ref="O29:P29"/>
    <mergeCell ref="X26:Z26"/>
    <mergeCell ref="AA26:AC26"/>
    <mergeCell ref="X25:Z25"/>
    <mergeCell ref="AA25:AC25"/>
    <mergeCell ref="R25:U25"/>
    <mergeCell ref="V25:W25"/>
    <mergeCell ref="AD11:AF11"/>
    <mergeCell ref="AA13:AC13"/>
    <mergeCell ref="AD13:AF13"/>
    <mergeCell ref="AA12:AC12"/>
    <mergeCell ref="AD12:AF12"/>
    <mergeCell ref="AD24:AF24"/>
    <mergeCell ref="AA20:AC20"/>
    <mergeCell ref="AD20:AF20"/>
    <mergeCell ref="AA19:AC19"/>
    <mergeCell ref="AD14:AF14"/>
    <mergeCell ref="A13:G13"/>
    <mergeCell ref="V23:W23"/>
    <mergeCell ref="X23:Z23"/>
    <mergeCell ref="AA23:AC23"/>
    <mergeCell ref="AA24:AC24"/>
    <mergeCell ref="X16:Z16"/>
    <mergeCell ref="X20:Z20"/>
    <mergeCell ref="L24:M24"/>
    <mergeCell ref="O24:P24"/>
    <mergeCell ref="Q13:T13"/>
    <mergeCell ref="A9:G9"/>
    <mergeCell ref="AD23:AF23"/>
    <mergeCell ref="B23:H23"/>
    <mergeCell ref="I23:J23"/>
    <mergeCell ref="L23:M23"/>
    <mergeCell ref="O23:P23"/>
    <mergeCell ref="R23:U23"/>
    <mergeCell ref="AD19:AF19"/>
    <mergeCell ref="X12:Z12"/>
    <mergeCell ref="AD10:AF10"/>
    <mergeCell ref="A21:H22"/>
    <mergeCell ref="A17:G17"/>
    <mergeCell ref="B24:H24"/>
    <mergeCell ref="I25:J25"/>
    <mergeCell ref="I14:L14"/>
    <mergeCell ref="I24:J24"/>
    <mergeCell ref="L25:M25"/>
    <mergeCell ref="M18:P18"/>
    <mergeCell ref="M14:P14"/>
    <mergeCell ref="I19:L19"/>
    <mergeCell ref="Z36:AC37"/>
    <mergeCell ref="A36:Y37"/>
    <mergeCell ref="AA14:AC14"/>
    <mergeCell ref="A33:J34"/>
    <mergeCell ref="I35:N35"/>
    <mergeCell ref="T35:W35"/>
    <mergeCell ref="R35:S35"/>
    <mergeCell ref="O35:Q35"/>
    <mergeCell ref="B25:H25"/>
    <mergeCell ref="A27:H28"/>
    <mergeCell ref="A38:AF38"/>
    <mergeCell ref="I6:P6"/>
    <mergeCell ref="AA17:AC17"/>
    <mergeCell ref="AD17:AF17"/>
    <mergeCell ref="AA18:AC18"/>
    <mergeCell ref="AD18:AF18"/>
    <mergeCell ref="AA16:AC16"/>
    <mergeCell ref="AD16:AF16"/>
    <mergeCell ref="I13:L13"/>
    <mergeCell ref="M13:P1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5" zoomScalePageLayoutView="0" workbookViewId="0" topLeftCell="A16">
      <selection activeCell="G35" sqref="G35"/>
    </sheetView>
  </sheetViews>
  <sheetFormatPr defaultColWidth="11.421875" defaultRowHeight="12.75"/>
  <cols>
    <col min="1" max="1" width="26.8515625" style="0" bestFit="1" customWidth="1"/>
    <col min="2" max="2" width="18.57421875" style="0" bestFit="1" customWidth="1"/>
    <col min="4" max="4" width="8.57421875" style="0" bestFit="1" customWidth="1"/>
    <col min="5" max="5" width="8.57421875" style="0" customWidth="1"/>
    <col min="6" max="6" width="8.140625" style="0" bestFit="1" customWidth="1"/>
    <col min="7" max="7" width="14.140625" style="0" bestFit="1" customWidth="1"/>
    <col min="8" max="8" width="15.7109375" style="0" bestFit="1" customWidth="1"/>
  </cols>
  <sheetData>
    <row r="1" spans="1:8" ht="12.75">
      <c r="A1" s="290" t="s">
        <v>66</v>
      </c>
      <c r="B1" s="290"/>
      <c r="C1" s="290"/>
      <c r="D1" s="290"/>
      <c r="E1" s="290"/>
      <c r="F1" s="290"/>
      <c r="G1" s="290"/>
      <c r="H1" s="290"/>
    </row>
    <row r="2" spans="1:8" ht="13.5" thickBot="1">
      <c r="A2" s="290"/>
      <c r="B2" s="290"/>
      <c r="C2" s="290"/>
      <c r="D2" s="290"/>
      <c r="E2" s="290"/>
      <c r="F2" s="290"/>
      <c r="G2" s="290"/>
      <c r="H2" s="290"/>
    </row>
    <row r="3" spans="1:8" ht="39" thickBot="1">
      <c r="A3" s="59" t="s">
        <v>32</v>
      </c>
      <c r="B3" s="60" t="s">
        <v>102</v>
      </c>
      <c r="C3" s="60" t="s">
        <v>33</v>
      </c>
      <c r="D3" s="60" t="s">
        <v>34</v>
      </c>
      <c r="E3" s="60" t="s">
        <v>35</v>
      </c>
      <c r="F3" s="60" t="s">
        <v>36</v>
      </c>
      <c r="G3" s="60" t="s">
        <v>65</v>
      </c>
      <c r="H3" s="61" t="s">
        <v>64</v>
      </c>
    </row>
    <row r="4" spans="1:8" ht="12.75">
      <c r="A4" s="62" t="s">
        <v>38</v>
      </c>
      <c r="B4" s="63"/>
      <c r="C4" s="63"/>
      <c r="D4" s="64"/>
      <c r="E4" s="64"/>
      <c r="F4" s="65"/>
      <c r="G4" s="95"/>
      <c r="H4" s="66"/>
    </row>
    <row r="5" spans="1:8" ht="12.75">
      <c r="A5" s="71" t="s">
        <v>37</v>
      </c>
      <c r="B5" s="89"/>
      <c r="C5" s="105"/>
      <c r="D5" s="119"/>
      <c r="E5" s="119"/>
      <c r="F5" s="73">
        <f aca="true" t="shared" si="0" ref="F5:F37">E5-D5</f>
        <v>0</v>
      </c>
      <c r="G5" s="125">
        <v>16.5</v>
      </c>
      <c r="H5" s="96">
        <f>C5*F5*G5/1000</f>
        <v>0</v>
      </c>
    </row>
    <row r="6" spans="1:8" ht="12.75">
      <c r="A6" s="83" t="s">
        <v>104</v>
      </c>
      <c r="B6" s="90"/>
      <c r="C6" s="109"/>
      <c r="D6" s="161"/>
      <c r="E6" s="161"/>
      <c r="F6" s="162"/>
      <c r="G6" s="127">
        <v>13</v>
      </c>
      <c r="H6" s="98">
        <f>C6*F6*G6/1000</f>
        <v>0</v>
      </c>
    </row>
    <row r="7" spans="1:8" ht="12.75">
      <c r="A7" s="84" t="s">
        <v>40</v>
      </c>
      <c r="B7" s="90"/>
      <c r="C7" s="110"/>
      <c r="D7" s="111"/>
      <c r="E7" s="111"/>
      <c r="F7" s="92"/>
      <c r="G7" s="134">
        <v>350</v>
      </c>
      <c r="H7" s="99">
        <f>C7*G7/1000</f>
        <v>0</v>
      </c>
    </row>
    <row r="8" spans="1:8" ht="12.75">
      <c r="A8" s="80" t="s">
        <v>39</v>
      </c>
      <c r="B8" s="91"/>
      <c r="C8" s="112"/>
      <c r="D8" s="113"/>
      <c r="E8" s="113"/>
      <c r="F8" s="93"/>
      <c r="G8" s="135">
        <v>540</v>
      </c>
      <c r="H8" s="100">
        <f>C8*G8/1000</f>
        <v>0</v>
      </c>
    </row>
    <row r="9" spans="1:8" ht="12.75">
      <c r="A9" s="84" t="s">
        <v>41</v>
      </c>
      <c r="B9" s="138" t="s">
        <v>60</v>
      </c>
      <c r="C9" s="110"/>
      <c r="D9" s="114"/>
      <c r="E9" s="114"/>
      <c r="F9" s="86">
        <f t="shared" si="0"/>
        <v>0</v>
      </c>
      <c r="G9" s="128">
        <v>5.5</v>
      </c>
      <c r="H9" s="99">
        <f aca="true" t="shared" si="1" ref="H9:H37">C9*F9*G9/1000</f>
        <v>0</v>
      </c>
    </row>
    <row r="10" spans="1:8" ht="12.75">
      <c r="A10" s="77"/>
      <c r="B10" s="139" t="s">
        <v>61</v>
      </c>
      <c r="C10" s="107"/>
      <c r="D10" s="108"/>
      <c r="E10" s="108"/>
      <c r="F10" s="79">
        <f t="shared" si="0"/>
        <v>0</v>
      </c>
      <c r="G10" s="126">
        <v>5</v>
      </c>
      <c r="H10" s="97">
        <f t="shared" si="1"/>
        <v>0</v>
      </c>
    </row>
    <row r="11" spans="1:8" ht="12.75">
      <c r="A11" s="80"/>
      <c r="B11" s="140" t="s">
        <v>62</v>
      </c>
      <c r="C11" s="112"/>
      <c r="D11" s="115"/>
      <c r="E11" s="115"/>
      <c r="F11" s="82">
        <f t="shared" si="0"/>
        <v>0</v>
      </c>
      <c r="G11" s="129">
        <v>4.5</v>
      </c>
      <c r="H11" s="100">
        <f t="shared" si="1"/>
        <v>0</v>
      </c>
    </row>
    <row r="12" spans="1:8" ht="12.75">
      <c r="A12" s="84" t="s">
        <v>42</v>
      </c>
      <c r="B12" s="138" t="s">
        <v>60</v>
      </c>
      <c r="C12" s="110"/>
      <c r="D12" s="114"/>
      <c r="E12" s="114"/>
      <c r="F12" s="86">
        <f t="shared" si="0"/>
        <v>0</v>
      </c>
      <c r="G12" s="128">
        <v>8</v>
      </c>
      <c r="H12" s="99">
        <f t="shared" si="1"/>
        <v>0</v>
      </c>
    </row>
    <row r="13" spans="1:8" ht="12.75">
      <c r="A13" s="77"/>
      <c r="B13" s="139" t="s">
        <v>61</v>
      </c>
      <c r="C13" s="107"/>
      <c r="D13" s="108"/>
      <c r="E13" s="108"/>
      <c r="F13" s="79">
        <f t="shared" si="0"/>
        <v>0</v>
      </c>
      <c r="G13" s="126">
        <v>7.5</v>
      </c>
      <c r="H13" s="97">
        <f t="shared" si="1"/>
        <v>0</v>
      </c>
    </row>
    <row r="14" spans="1:8" ht="12.75">
      <c r="A14" s="80"/>
      <c r="B14" s="140" t="s">
        <v>62</v>
      </c>
      <c r="C14" s="112"/>
      <c r="D14" s="115"/>
      <c r="E14" s="115"/>
      <c r="F14" s="82">
        <f t="shared" si="0"/>
        <v>0</v>
      </c>
      <c r="G14" s="129">
        <v>7</v>
      </c>
      <c r="H14" s="100">
        <f t="shared" si="1"/>
        <v>0</v>
      </c>
    </row>
    <row r="15" spans="1:8" ht="12.75">
      <c r="A15" s="84" t="s">
        <v>43</v>
      </c>
      <c r="B15" s="138" t="s">
        <v>60</v>
      </c>
      <c r="C15" s="110"/>
      <c r="D15" s="114"/>
      <c r="E15" s="114"/>
      <c r="F15" s="86">
        <f t="shared" si="0"/>
        <v>0</v>
      </c>
      <c r="G15" s="128">
        <v>10</v>
      </c>
      <c r="H15" s="99">
        <f t="shared" si="1"/>
        <v>0</v>
      </c>
    </row>
    <row r="16" spans="1:8" ht="12.75">
      <c r="A16" s="77"/>
      <c r="B16" s="139" t="s">
        <v>61</v>
      </c>
      <c r="C16" s="107"/>
      <c r="D16" s="108"/>
      <c r="E16" s="108"/>
      <c r="F16" s="79">
        <f t="shared" si="0"/>
        <v>0</v>
      </c>
      <c r="G16" s="126">
        <v>9</v>
      </c>
      <c r="H16" s="97">
        <f t="shared" si="1"/>
        <v>0</v>
      </c>
    </row>
    <row r="17" spans="1:8" ht="12.75">
      <c r="A17" s="80"/>
      <c r="B17" s="140" t="s">
        <v>62</v>
      </c>
      <c r="C17" s="112"/>
      <c r="D17" s="115"/>
      <c r="E17" s="115"/>
      <c r="F17" s="82">
        <f t="shared" si="0"/>
        <v>0</v>
      </c>
      <c r="G17" s="129">
        <v>8.5</v>
      </c>
      <c r="H17" s="100">
        <f t="shared" si="1"/>
        <v>0</v>
      </c>
    </row>
    <row r="18" spans="1:8" ht="12.75">
      <c r="A18" s="84" t="s">
        <v>44</v>
      </c>
      <c r="B18" s="138" t="s">
        <v>61</v>
      </c>
      <c r="C18" s="110"/>
      <c r="D18" s="114"/>
      <c r="E18" s="114"/>
      <c r="F18" s="86">
        <f t="shared" si="0"/>
        <v>0</v>
      </c>
      <c r="G18" s="128">
        <v>10.5</v>
      </c>
      <c r="H18" s="99">
        <f t="shared" si="1"/>
        <v>0</v>
      </c>
    </row>
    <row r="19" spans="1:8" ht="12.75">
      <c r="A19" s="80"/>
      <c r="B19" s="140" t="s">
        <v>62</v>
      </c>
      <c r="C19" s="112"/>
      <c r="D19" s="115"/>
      <c r="E19" s="115"/>
      <c r="F19" s="82">
        <f t="shared" si="0"/>
        <v>0</v>
      </c>
      <c r="G19" s="129">
        <v>10</v>
      </c>
      <c r="H19" s="100">
        <f t="shared" si="1"/>
        <v>0</v>
      </c>
    </row>
    <row r="20" spans="1:8" ht="12.75">
      <c r="A20" s="87" t="s">
        <v>45</v>
      </c>
      <c r="B20" s="141" t="s">
        <v>62</v>
      </c>
      <c r="C20" s="116"/>
      <c r="D20" s="117"/>
      <c r="E20" s="117"/>
      <c r="F20" s="88">
        <f t="shared" si="0"/>
        <v>0</v>
      </c>
      <c r="G20" s="130">
        <v>11</v>
      </c>
      <c r="H20" s="101">
        <f t="shared" si="1"/>
        <v>0</v>
      </c>
    </row>
    <row r="21" spans="1:8" ht="12.75">
      <c r="A21" s="67" t="s">
        <v>47</v>
      </c>
      <c r="B21" s="142"/>
      <c r="C21" s="118"/>
      <c r="D21" s="119"/>
      <c r="E21" s="119"/>
      <c r="F21" s="65">
        <f t="shared" si="0"/>
        <v>0</v>
      </c>
      <c r="G21" s="131">
        <v>14</v>
      </c>
      <c r="H21" s="102">
        <f t="shared" si="1"/>
        <v>0</v>
      </c>
    </row>
    <row r="22" spans="1:8" ht="12.75">
      <c r="A22" s="84" t="s">
        <v>55</v>
      </c>
      <c r="B22" s="138" t="s">
        <v>58</v>
      </c>
      <c r="C22" s="110"/>
      <c r="D22" s="111"/>
      <c r="E22" s="111"/>
      <c r="F22" s="92"/>
      <c r="G22" s="134">
        <v>3050</v>
      </c>
      <c r="H22" s="99">
        <f>C22*G22/1000</f>
        <v>0</v>
      </c>
    </row>
    <row r="23" spans="1:8" ht="12.75">
      <c r="A23" s="77"/>
      <c r="B23" s="139" t="s">
        <v>59</v>
      </c>
      <c r="C23" s="107"/>
      <c r="D23" s="120"/>
      <c r="E23" s="120"/>
      <c r="F23" s="94"/>
      <c r="G23" s="136">
        <v>3450</v>
      </c>
      <c r="H23" s="97">
        <f>C23*G23/1000</f>
        <v>0</v>
      </c>
    </row>
    <row r="24" spans="1:8" ht="13.5" thickBot="1">
      <c r="A24" s="80"/>
      <c r="B24" s="140" t="s">
        <v>60</v>
      </c>
      <c r="C24" s="112"/>
      <c r="D24" s="113"/>
      <c r="E24" s="113"/>
      <c r="F24" s="93"/>
      <c r="G24" s="135">
        <v>3340</v>
      </c>
      <c r="H24" s="100">
        <f>C24*G24/1000</f>
        <v>0</v>
      </c>
    </row>
    <row r="25" spans="1:8" ht="12.75">
      <c r="A25" s="68" t="s">
        <v>46</v>
      </c>
      <c r="B25" s="69"/>
      <c r="C25" s="121"/>
      <c r="D25" s="122"/>
      <c r="E25" s="122"/>
      <c r="F25" s="70"/>
      <c r="G25" s="132"/>
      <c r="H25" s="103"/>
    </row>
    <row r="26" spans="1:8" ht="14.25">
      <c r="A26" s="71" t="s">
        <v>48</v>
      </c>
      <c r="B26" s="89"/>
      <c r="C26" s="105"/>
      <c r="D26" s="106"/>
      <c r="E26" s="106"/>
      <c r="F26" s="73">
        <f t="shared" si="0"/>
        <v>0</v>
      </c>
      <c r="G26" s="125">
        <v>14</v>
      </c>
      <c r="H26" s="96">
        <f t="shared" si="1"/>
        <v>0</v>
      </c>
    </row>
    <row r="27" spans="1:8" ht="14.25">
      <c r="A27" s="80" t="s">
        <v>49</v>
      </c>
      <c r="B27" s="90"/>
      <c r="C27" s="112"/>
      <c r="D27" s="115"/>
      <c r="E27" s="115"/>
      <c r="F27" s="82">
        <f t="shared" si="0"/>
        <v>0</v>
      </c>
      <c r="G27" s="129">
        <v>12</v>
      </c>
      <c r="H27" s="100">
        <f t="shared" si="1"/>
        <v>0</v>
      </c>
    </row>
    <row r="28" spans="1:8" ht="12.75">
      <c r="A28" s="84" t="s">
        <v>50</v>
      </c>
      <c r="B28" s="90"/>
      <c r="C28" s="110"/>
      <c r="D28" s="114"/>
      <c r="E28" s="114"/>
      <c r="F28" s="86">
        <f t="shared" si="0"/>
        <v>0</v>
      </c>
      <c r="G28" s="128">
        <v>6</v>
      </c>
      <c r="H28" s="99">
        <f t="shared" si="1"/>
        <v>0</v>
      </c>
    </row>
    <row r="29" spans="1:8" ht="12.75">
      <c r="A29" s="77" t="s">
        <v>51</v>
      </c>
      <c r="B29" s="90"/>
      <c r="C29" s="107"/>
      <c r="D29" s="108"/>
      <c r="E29" s="108"/>
      <c r="F29" s="79">
        <f t="shared" si="0"/>
        <v>0</v>
      </c>
      <c r="G29" s="126">
        <v>8</v>
      </c>
      <c r="H29" s="97">
        <f t="shared" si="1"/>
        <v>0</v>
      </c>
    </row>
    <row r="30" spans="1:8" ht="12.75">
      <c r="A30" s="80" t="s">
        <v>45</v>
      </c>
      <c r="B30" s="90"/>
      <c r="C30" s="112"/>
      <c r="D30" s="115"/>
      <c r="E30" s="115"/>
      <c r="F30" s="82">
        <f t="shared" si="0"/>
        <v>0</v>
      </c>
      <c r="G30" s="129">
        <v>10</v>
      </c>
      <c r="H30" s="100">
        <f t="shared" si="1"/>
        <v>0</v>
      </c>
    </row>
    <row r="31" spans="1:8" ht="12.75">
      <c r="A31" s="87" t="s">
        <v>47</v>
      </c>
      <c r="B31" s="91"/>
      <c r="C31" s="116"/>
      <c r="D31" s="117"/>
      <c r="E31" s="117"/>
      <c r="F31" s="88">
        <f t="shared" si="0"/>
        <v>0</v>
      </c>
      <c r="G31" s="130">
        <v>14</v>
      </c>
      <c r="H31" s="101">
        <f t="shared" si="1"/>
        <v>0</v>
      </c>
    </row>
    <row r="32" spans="1:8" ht="12.75">
      <c r="A32" s="84" t="s">
        <v>55</v>
      </c>
      <c r="B32" s="85" t="s">
        <v>86</v>
      </c>
      <c r="C32" s="110"/>
      <c r="D32" s="111"/>
      <c r="E32" s="111"/>
      <c r="F32" s="92"/>
      <c r="G32" s="134">
        <v>1800</v>
      </c>
      <c r="H32" s="99">
        <f>C32*G32/1000</f>
        <v>0</v>
      </c>
    </row>
    <row r="33" spans="1:8" ht="12.75">
      <c r="A33" s="77"/>
      <c r="B33" s="78" t="s">
        <v>56</v>
      </c>
      <c r="C33" s="107"/>
      <c r="D33" s="120"/>
      <c r="E33" s="120"/>
      <c r="F33" s="94"/>
      <c r="G33" s="136">
        <v>1400</v>
      </c>
      <c r="H33" s="97">
        <f>C33*G33/1000</f>
        <v>0</v>
      </c>
    </row>
    <row r="34" spans="1:8" ht="13.5" thickBot="1">
      <c r="A34" s="80"/>
      <c r="B34" s="81" t="s">
        <v>57</v>
      </c>
      <c r="C34" s="112"/>
      <c r="D34" s="113"/>
      <c r="E34" s="113"/>
      <c r="F34" s="93"/>
      <c r="G34" s="135">
        <v>1850</v>
      </c>
      <c r="H34" s="100">
        <f>C34*G34/1000</f>
        <v>0</v>
      </c>
    </row>
    <row r="35" spans="1:8" ht="12.75">
      <c r="A35" s="68" t="s">
        <v>52</v>
      </c>
      <c r="B35" s="69"/>
      <c r="C35" s="121"/>
      <c r="D35" s="122"/>
      <c r="E35" s="122"/>
      <c r="F35" s="70"/>
      <c r="G35" s="132"/>
      <c r="H35" s="103"/>
    </row>
    <row r="36" spans="1:8" ht="12.75">
      <c r="A36" s="71" t="s">
        <v>53</v>
      </c>
      <c r="B36" s="72" t="s">
        <v>67</v>
      </c>
      <c r="C36" s="105"/>
      <c r="D36" s="106"/>
      <c r="E36" s="106"/>
      <c r="F36" s="73">
        <f t="shared" si="0"/>
        <v>0</v>
      </c>
      <c r="G36" s="125">
        <v>2</v>
      </c>
      <c r="H36" s="96">
        <f t="shared" si="1"/>
        <v>0</v>
      </c>
    </row>
    <row r="37" spans="1:8" ht="13.5" thickBot="1">
      <c r="A37" s="74" t="s">
        <v>54</v>
      </c>
      <c r="B37" s="75" t="s">
        <v>67</v>
      </c>
      <c r="C37" s="123"/>
      <c r="D37" s="124"/>
      <c r="E37" s="124"/>
      <c r="F37" s="76">
        <f t="shared" si="0"/>
        <v>0</v>
      </c>
      <c r="G37" s="133">
        <v>1.7</v>
      </c>
      <c r="H37" s="104">
        <f t="shared" si="1"/>
        <v>0</v>
      </c>
    </row>
    <row r="38" spans="1:8" ht="12.75" customHeight="1">
      <c r="A38" s="291" t="s">
        <v>63</v>
      </c>
      <c r="B38" s="292"/>
      <c r="C38" s="292"/>
      <c r="D38" s="292"/>
      <c r="E38" s="292"/>
      <c r="F38" s="292"/>
      <c r="G38" s="292"/>
      <c r="H38" s="295">
        <f>SUM(H5:H37)</f>
        <v>0</v>
      </c>
    </row>
    <row r="39" spans="1:8" ht="12.75" customHeight="1" thickBot="1">
      <c r="A39" s="293"/>
      <c r="B39" s="294"/>
      <c r="C39" s="294"/>
      <c r="D39" s="294"/>
      <c r="E39" s="294"/>
      <c r="F39" s="294"/>
      <c r="G39" s="294"/>
      <c r="H39" s="296"/>
    </row>
  </sheetData>
  <sheetProtection password="CC3D" sheet="1" objects="1" scenarios="1"/>
  <mergeCells count="3">
    <mergeCell ref="A1:H2"/>
    <mergeCell ref="A38:G39"/>
    <mergeCell ref="H38:H3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52"/>
  <sheetViews>
    <sheetView showGridLines="0" zoomScaleSheetLayoutView="85" zoomScalePageLayoutView="0" workbookViewId="0" topLeftCell="A29">
      <selection activeCell="J37" sqref="J37"/>
    </sheetView>
  </sheetViews>
  <sheetFormatPr defaultColWidth="11.421875" defaultRowHeight="12.75"/>
  <cols>
    <col min="5" max="5" width="11.57421875" style="0" bestFit="1" customWidth="1"/>
    <col min="6" max="6" width="14.140625" style="0" bestFit="1" customWidth="1"/>
    <col min="7" max="7" width="15.140625" style="0" bestFit="1" customWidth="1"/>
  </cols>
  <sheetData>
    <row r="4" spans="2:7" ht="12.75" customHeight="1">
      <c r="B4" s="143"/>
      <c r="C4" s="299" t="s">
        <v>76</v>
      </c>
      <c r="D4" s="299"/>
      <c r="E4" s="299"/>
      <c r="F4" s="299"/>
      <c r="G4" s="299"/>
    </row>
    <row r="5" spans="1:7" ht="12.75" customHeight="1">
      <c r="A5" s="143"/>
      <c r="B5" s="143"/>
      <c r="C5" s="299"/>
      <c r="D5" s="299"/>
      <c r="E5" s="299"/>
      <c r="F5" s="299"/>
      <c r="G5" s="299"/>
    </row>
    <row r="6" spans="1:7" ht="12.75" customHeight="1">
      <c r="A6" s="143"/>
      <c r="B6" s="143"/>
      <c r="C6" s="299"/>
      <c r="D6" s="299"/>
      <c r="E6" s="299"/>
      <c r="F6" s="299"/>
      <c r="G6" s="299"/>
    </row>
    <row r="7" spans="1:7" ht="12.75" customHeight="1">
      <c r="A7" s="143"/>
      <c r="B7" s="143"/>
      <c r="C7" s="299"/>
      <c r="D7" s="299"/>
      <c r="E7" s="299"/>
      <c r="F7" s="299"/>
      <c r="G7" s="299"/>
    </row>
    <row r="8" spans="1:7" ht="12.75" customHeight="1">
      <c r="A8" s="143"/>
      <c r="B8" s="143"/>
      <c r="C8" s="299"/>
      <c r="D8" s="299"/>
      <c r="E8" s="299"/>
      <c r="F8" s="299"/>
      <c r="G8" s="299"/>
    </row>
    <row r="9" spans="1:7" ht="12.75" customHeight="1">
      <c r="A9" s="143"/>
      <c r="B9" s="143"/>
      <c r="C9" s="299"/>
      <c r="D9" s="299"/>
      <c r="E9" s="299"/>
      <c r="F9" s="299"/>
      <c r="G9" s="299"/>
    </row>
    <row r="10" spans="1:7" ht="12.75" customHeight="1">
      <c r="A10" s="143"/>
      <c r="B10" s="143"/>
      <c r="C10" s="299"/>
      <c r="D10" s="299"/>
      <c r="E10" s="299"/>
      <c r="F10" s="299"/>
      <c r="G10" s="299"/>
    </row>
    <row r="15" ht="13.5" thickBot="1"/>
    <row r="16" spans="1:7" ht="12.75">
      <c r="A16" s="50"/>
      <c r="B16" s="51"/>
      <c r="C16" s="51"/>
      <c r="D16" s="51"/>
      <c r="E16" s="51"/>
      <c r="F16" s="51"/>
      <c r="G16" s="52"/>
    </row>
    <row r="17" spans="1:7" ht="23.25">
      <c r="A17" s="300" t="s">
        <v>30</v>
      </c>
      <c r="B17" s="301"/>
      <c r="C17" s="301"/>
      <c r="D17" s="301"/>
      <c r="E17" s="301"/>
      <c r="F17" s="149">
        <f>'Stocks fourragers'!Z36</f>
        <v>0</v>
      </c>
      <c r="G17" s="150" t="s">
        <v>29</v>
      </c>
    </row>
    <row r="18" spans="1:7" ht="12.75">
      <c r="A18" s="53"/>
      <c r="B18" s="54"/>
      <c r="C18" s="54"/>
      <c r="D18" s="54"/>
      <c r="E18" s="54"/>
      <c r="F18" s="54"/>
      <c r="G18" s="55"/>
    </row>
    <row r="19" spans="1:7" ht="12.75">
      <c r="A19" s="53"/>
      <c r="B19" s="54"/>
      <c r="C19" s="54"/>
      <c r="D19" s="54"/>
      <c r="E19" s="54"/>
      <c r="F19" s="54"/>
      <c r="G19" s="55"/>
    </row>
    <row r="20" spans="1:7" ht="23.25">
      <c r="A20" s="300" t="s">
        <v>63</v>
      </c>
      <c r="B20" s="301"/>
      <c r="C20" s="301"/>
      <c r="D20" s="301"/>
      <c r="E20" s="301"/>
      <c r="F20" s="149">
        <f>'Besoins hivernaux'!H38</f>
        <v>0</v>
      </c>
      <c r="G20" s="150" t="s">
        <v>29</v>
      </c>
    </row>
    <row r="21" spans="1:7" ht="12.75">
      <c r="A21" s="53"/>
      <c r="B21" s="54"/>
      <c r="C21" s="54"/>
      <c r="D21" s="54"/>
      <c r="E21" s="54"/>
      <c r="F21" s="54"/>
      <c r="G21" s="55"/>
    </row>
    <row r="22" spans="1:7" ht="12.75">
      <c r="A22" s="53"/>
      <c r="B22" s="54"/>
      <c r="C22" s="54"/>
      <c r="D22" s="54"/>
      <c r="E22" s="54"/>
      <c r="F22" s="54"/>
      <c r="G22" s="55"/>
    </row>
    <row r="23" spans="1:7" ht="23.25">
      <c r="A23" s="300" t="s">
        <v>77</v>
      </c>
      <c r="B23" s="301"/>
      <c r="C23" s="301"/>
      <c r="D23" s="301"/>
      <c r="E23" s="301"/>
      <c r="F23" s="151">
        <f>F17-F20</f>
        <v>0</v>
      </c>
      <c r="G23" s="150" t="s">
        <v>29</v>
      </c>
    </row>
    <row r="24" spans="1:7" ht="13.5" thickBot="1">
      <c r="A24" s="56"/>
      <c r="B24" s="57"/>
      <c r="C24" s="57"/>
      <c r="D24" s="57"/>
      <c r="E24" s="57"/>
      <c r="F24" s="57"/>
      <c r="G24" s="58"/>
    </row>
    <row r="25" spans="1:7" ht="12.75">
      <c r="A25" s="50"/>
      <c r="B25" s="51"/>
      <c r="C25" s="51"/>
      <c r="D25" s="51"/>
      <c r="E25" s="51"/>
      <c r="F25" s="51"/>
      <c r="G25" s="52"/>
    </row>
    <row r="26" spans="1:7" ht="23.25">
      <c r="A26" s="305" t="s">
        <v>80</v>
      </c>
      <c r="B26" s="306"/>
      <c r="C26" s="306"/>
      <c r="D26" s="306"/>
      <c r="E26" s="306"/>
      <c r="F26" s="306"/>
      <c r="G26" s="307"/>
    </row>
    <row r="27" spans="1:7" ht="13.5" customHeight="1">
      <c r="A27" s="144"/>
      <c r="B27" s="145"/>
      <c r="C27" s="145"/>
      <c r="D27" s="145"/>
      <c r="E27" s="145"/>
      <c r="F27" s="54"/>
      <c r="G27" s="55"/>
    </row>
    <row r="28" spans="1:7" ht="12.75">
      <c r="A28" s="53"/>
      <c r="B28" s="302" t="s">
        <v>87</v>
      </c>
      <c r="C28" s="302"/>
      <c r="D28" s="302"/>
      <c r="E28" s="302"/>
      <c r="F28" s="54"/>
      <c r="G28" s="55"/>
    </row>
    <row r="29" spans="1:7" ht="12.75">
      <c r="A29" s="53"/>
      <c r="B29" s="302"/>
      <c r="C29" s="302"/>
      <c r="D29" s="302"/>
      <c r="E29" s="302"/>
      <c r="F29" s="54"/>
      <c r="G29" s="55"/>
    </row>
    <row r="30" spans="1:7" ht="15">
      <c r="A30" s="53"/>
      <c r="B30" s="54"/>
      <c r="C30" s="303" t="s">
        <v>78</v>
      </c>
      <c r="D30" s="304"/>
      <c r="E30" s="146">
        <f>IF(F23&gt;0,"",F23/G30*-1)</f>
        <v>0</v>
      </c>
      <c r="F30" s="147" t="s">
        <v>79</v>
      </c>
      <c r="G30" s="148">
        <v>12</v>
      </c>
    </row>
    <row r="31" spans="1:7" ht="12.75">
      <c r="A31" s="53"/>
      <c r="B31" s="54"/>
      <c r="C31" s="310" t="s">
        <v>90</v>
      </c>
      <c r="D31" s="310"/>
      <c r="E31" s="310"/>
      <c r="F31" s="310"/>
      <c r="G31" s="55"/>
    </row>
    <row r="32" ht="12.75">
      <c r="A32" s="53"/>
    </row>
    <row r="33" spans="1:7" ht="12.75">
      <c r="A33" s="53"/>
      <c r="B33" s="308" t="s">
        <v>89</v>
      </c>
      <c r="C33" s="308"/>
      <c r="D33" s="308"/>
      <c r="E33" s="308"/>
      <c r="F33" s="308"/>
      <c r="G33" s="309"/>
    </row>
    <row r="34" spans="1:7" ht="12.75">
      <c r="A34" s="53"/>
      <c r="F34" s="54"/>
      <c r="G34" s="55"/>
    </row>
    <row r="35" spans="1:7" ht="12.75">
      <c r="A35" s="53"/>
      <c r="B35" s="302" t="s">
        <v>88</v>
      </c>
      <c r="C35" s="302"/>
      <c r="D35" s="302"/>
      <c r="E35" s="302"/>
      <c r="F35" s="54"/>
      <c r="G35" s="55"/>
    </row>
    <row r="36" spans="1:7" ht="12.75">
      <c r="A36" s="53"/>
      <c r="B36" s="302"/>
      <c r="C36" s="302"/>
      <c r="D36" s="302"/>
      <c r="E36" s="302"/>
      <c r="F36" s="54"/>
      <c r="G36" s="55"/>
    </row>
    <row r="37" spans="1:7" ht="15">
      <c r="A37" s="53"/>
      <c r="B37" s="54"/>
      <c r="C37" s="303" t="s">
        <v>81</v>
      </c>
      <c r="D37" s="304"/>
      <c r="E37" s="155">
        <f>IF(F23&gt;0,"0",F23*0.7*-1)/0.9</f>
        <v>0</v>
      </c>
      <c r="F37" s="54"/>
      <c r="G37" s="55"/>
    </row>
    <row r="38" spans="1:7" ht="12.75" customHeight="1">
      <c r="A38" s="53"/>
      <c r="B38" s="54"/>
      <c r="C38" s="303" t="s">
        <v>93</v>
      </c>
      <c r="D38" s="303"/>
      <c r="E38" s="158">
        <f>IF(F23&gt;0,"",F23*0.22*-1)</f>
        <v>0</v>
      </c>
      <c r="F38" s="54"/>
      <c r="G38" s="55"/>
    </row>
    <row r="39" spans="1:7" ht="12.75" customHeight="1">
      <c r="A39" s="53"/>
      <c r="B39" s="54"/>
      <c r="C39" s="303" t="s">
        <v>94</v>
      </c>
      <c r="D39" s="303"/>
      <c r="E39" s="158">
        <f>IF(F23&gt;0,"",F23*0.06*-1)</f>
        <v>0</v>
      </c>
      <c r="F39" s="54"/>
      <c r="G39" s="55"/>
    </row>
    <row r="40" spans="1:7" ht="15.75" thickBot="1">
      <c r="A40" s="57"/>
      <c r="B40" s="57"/>
      <c r="C40" s="57"/>
      <c r="D40" s="156"/>
      <c r="E40" s="157"/>
      <c r="F40" s="57"/>
      <c r="G40" s="57"/>
    </row>
    <row r="41" spans="1:7" ht="12.75" customHeight="1">
      <c r="A41" s="312" t="s">
        <v>114</v>
      </c>
      <c r="B41" s="312"/>
      <c r="C41" s="312"/>
      <c r="D41" s="312"/>
      <c r="E41" s="312"/>
      <c r="F41" s="312"/>
      <c r="G41" s="312"/>
    </row>
    <row r="42" spans="1:7" ht="12.75">
      <c r="A42" s="312"/>
      <c r="B42" s="312"/>
      <c r="C42" s="312"/>
      <c r="D42" s="312"/>
      <c r="E42" s="312"/>
      <c r="F42" s="312"/>
      <c r="G42" s="312"/>
    </row>
    <row r="44" spans="2:6" ht="12.75">
      <c r="B44" s="311" t="s">
        <v>105</v>
      </c>
      <c r="C44" s="311"/>
      <c r="D44" s="311"/>
      <c r="E44" s="311"/>
      <c r="F44" s="311"/>
    </row>
    <row r="45" spans="2:6" ht="12.75">
      <c r="B45" s="313" t="s">
        <v>106</v>
      </c>
      <c r="C45" s="313"/>
      <c r="D45" s="313"/>
      <c r="E45" s="313"/>
      <c r="F45" s="313"/>
    </row>
    <row r="46" spans="2:6" ht="12.75">
      <c r="B46" s="297" t="s">
        <v>107</v>
      </c>
      <c r="C46" s="297"/>
      <c r="D46" s="297"/>
      <c r="E46" s="297"/>
      <c r="F46" s="297"/>
    </row>
    <row r="47" spans="2:6" ht="12.75">
      <c r="B47" s="297" t="s">
        <v>108</v>
      </c>
      <c r="C47" s="297"/>
      <c r="D47" s="297"/>
      <c r="E47" s="297"/>
      <c r="F47" s="297"/>
    </row>
    <row r="48" spans="2:6" ht="12.75">
      <c r="B48" s="297" t="s">
        <v>109</v>
      </c>
      <c r="C48" s="297"/>
      <c r="D48" s="297"/>
      <c r="E48" s="297"/>
      <c r="F48" s="297"/>
    </row>
    <row r="49" spans="2:6" ht="12.75">
      <c r="B49" s="297" t="s">
        <v>110</v>
      </c>
      <c r="C49" s="297"/>
      <c r="D49" s="297"/>
      <c r="E49" s="297"/>
      <c r="F49" s="297"/>
    </row>
    <row r="50" spans="2:6" ht="12.75">
      <c r="B50" s="297" t="s">
        <v>111</v>
      </c>
      <c r="C50" s="297"/>
      <c r="D50" s="297"/>
      <c r="E50" s="297"/>
      <c r="F50" s="297"/>
    </row>
    <row r="51" spans="2:6" ht="12.75">
      <c r="B51" s="297" t="s">
        <v>112</v>
      </c>
      <c r="C51" s="297"/>
      <c r="D51" s="297"/>
      <c r="E51" s="297"/>
      <c r="F51" s="297"/>
    </row>
    <row r="52" spans="2:6" ht="12.75">
      <c r="B52" s="298" t="s">
        <v>113</v>
      </c>
      <c r="C52" s="297"/>
      <c r="D52" s="297"/>
      <c r="E52" s="297"/>
      <c r="F52" s="297"/>
    </row>
  </sheetData>
  <sheetProtection password="CC3D" sheet="1" objects="1" scenarios="1"/>
  <mergeCells count="23">
    <mergeCell ref="B46:F46"/>
    <mergeCell ref="B47:F47"/>
    <mergeCell ref="B45:F45"/>
    <mergeCell ref="C31:F31"/>
    <mergeCell ref="B35:E36"/>
    <mergeCell ref="B44:F44"/>
    <mergeCell ref="A41:G42"/>
    <mergeCell ref="B49:F49"/>
    <mergeCell ref="B50:F50"/>
    <mergeCell ref="C37:D37"/>
    <mergeCell ref="C38:D38"/>
    <mergeCell ref="C39:D39"/>
    <mergeCell ref="B48:F48"/>
    <mergeCell ref="B51:F51"/>
    <mergeCell ref="B52:F52"/>
    <mergeCell ref="C4:G10"/>
    <mergeCell ref="A17:E17"/>
    <mergeCell ref="A20:E20"/>
    <mergeCell ref="B28:E29"/>
    <mergeCell ref="A23:E23"/>
    <mergeCell ref="C30:D30"/>
    <mergeCell ref="A26:G26"/>
    <mergeCell ref="B33:G33"/>
  </mergeCells>
  <hyperlinks>
    <hyperlink ref="B52" r:id="rId1" display="www.meuse.chambagri.fr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SheetLayoutView="95" zoomScalePageLayoutView="0" workbookViewId="0" topLeftCell="A1">
      <selection activeCell="F30" sqref="F30"/>
    </sheetView>
  </sheetViews>
  <sheetFormatPr defaultColWidth="11.421875" defaultRowHeight="12.75"/>
  <sheetData>
    <row r="1" spans="1:7" ht="12.75">
      <c r="A1" s="314" t="s">
        <v>18</v>
      </c>
      <c r="B1" s="314"/>
      <c r="C1" s="314"/>
      <c r="D1" s="314"/>
      <c r="E1" s="314"/>
      <c r="F1" s="314"/>
      <c r="G1" s="314"/>
    </row>
    <row r="2" spans="1:7" ht="12.75">
      <c r="A2" s="314"/>
      <c r="B2" s="314"/>
      <c r="C2" s="314"/>
      <c r="D2" s="314"/>
      <c r="E2" s="314"/>
      <c r="F2" s="314"/>
      <c r="G2" s="314"/>
    </row>
    <row r="4" ht="18">
      <c r="A4" s="17" t="s">
        <v>19</v>
      </c>
    </row>
    <row r="17" ht="12.75">
      <c r="A17" t="s">
        <v>100</v>
      </c>
    </row>
    <row r="20" ht="18">
      <c r="A20" s="17" t="s">
        <v>95</v>
      </c>
    </row>
    <row r="22" spans="2:5" ht="21">
      <c r="B22" s="159" t="s">
        <v>78</v>
      </c>
      <c r="C22" s="160"/>
      <c r="E22" s="160" t="s">
        <v>97</v>
      </c>
    </row>
    <row r="23" spans="2:5" ht="21">
      <c r="B23" s="159" t="s">
        <v>96</v>
      </c>
      <c r="C23" s="160"/>
      <c r="E23" s="160" t="s">
        <v>98</v>
      </c>
    </row>
  </sheetData>
  <sheetProtection password="CC09" sheet="1" objects="1" scenarios="1" selectLockedCells="1" selectUnlockedCells="1"/>
  <mergeCells count="1">
    <mergeCell ref="A1:G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CARILLET Pascal</cp:lastModifiedBy>
  <cp:lastPrinted>2011-07-07T13:05:52Z</cp:lastPrinted>
  <dcterms:created xsi:type="dcterms:W3CDTF">1996-10-21T11:03:58Z</dcterms:created>
  <dcterms:modified xsi:type="dcterms:W3CDTF">2016-07-04T07:33:20Z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